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75" yWindow="65521" windowWidth="2355" windowHeight="5760" tabRatio="832" activeTab="0"/>
  </bookViews>
  <sheets>
    <sheet name="EPCG" sheetId="1" r:id="rId1"/>
    <sheet name="EPGC-I" sheetId="2" r:id="rId2"/>
    <sheet name="EPGC-II" sheetId="3" r:id="rId3"/>
    <sheet name="EAP-I" sheetId="4" r:id="rId4"/>
    <sheet name="EAP-II" sheetId="5" r:id="rId5"/>
    <sheet name="PAPR" sheetId="6" r:id="rId6"/>
    <sheet name="PARMEG" sheetId="7" r:id="rId7"/>
    <sheet name="PARMDH" sheetId="8" r:id="rId8"/>
    <sheet name="ADyS-I" sheetId="9" r:id="rId9"/>
    <sheet name="ADyS-II" sheetId="10" r:id="rId10"/>
    <sheet name="PROSAP" sheetId="11" r:id="rId11"/>
    <sheet name="FIDCO-I" sheetId="12" r:id="rId12"/>
    <sheet name="FIDCO-II" sheetId="13" r:id="rId13"/>
    <sheet name="AO" sheetId="14" r:id="rId14"/>
    <sheet name="EVPP-I" sheetId="15" r:id="rId15"/>
    <sheet name="EVPP-II" sheetId="16" r:id="rId16"/>
    <sheet name="IAPP" sheetId="17" r:id="rId17"/>
    <sheet name="PIME" sheetId="18" r:id="rId18"/>
    <sheet name="REA-I" sheetId="19" r:id="rId19"/>
    <sheet name="REA-II" sheetId="20" r:id="rId20"/>
    <sheet name="IDT" sheetId="21" r:id="rId21"/>
    <sheet name="APOGA-I" sheetId="22" r:id="rId22"/>
    <sheet name="APOGA-II" sheetId="23" r:id="rId23"/>
  </sheets>
  <definedNames>
    <definedName name="_xlnm.Print_Area" localSheetId="9">'ADyS-II'!$A$1:$F$30</definedName>
    <definedName name="_xlnm.Print_Area" localSheetId="13">'AO'!$A$1:$G$32</definedName>
    <definedName name="_xlnm.Print_Area" localSheetId="21">'APOGA-I'!$A$1:$D$35</definedName>
    <definedName name="_xlnm.Print_Area" localSheetId="22">'APOGA-II'!$A$1:$E$35</definedName>
    <definedName name="_xlnm.Print_Area" localSheetId="3">'EAP-I'!$A$1:$G$37</definedName>
    <definedName name="_xlnm.Print_Area" localSheetId="14">'EVPP-I'!$A$1:$O$52</definedName>
    <definedName name="_xlnm.Print_Area" localSheetId="15">'EVPP-II'!$A$1:$E$55</definedName>
    <definedName name="_xlnm.Print_Area" localSheetId="12">'FIDCO-II'!$A$1:$F$32</definedName>
    <definedName name="_xlnm.Print_Titles" localSheetId="0">'EPCG'!$1:$12</definedName>
    <definedName name="_xlnm.Print_Titles" localSheetId="15">'EVPP-II'!$1:$11</definedName>
    <definedName name="_xlnm.Print_Titles" localSheetId="16">'IAPP'!$1:$15</definedName>
  </definedNames>
  <calcPr fullCalcOnLoad="1"/>
</workbook>
</file>

<file path=xl/sharedStrings.xml><?xml version="1.0" encoding="utf-8"?>
<sst xmlns="http://schemas.openxmlformats.org/spreadsheetml/2006/main" count="629" uniqueCount="317">
  <si>
    <t>TIPO DE GASTO  GCI</t>
  </si>
  <si>
    <t>LÍNEA DE POLÍTICA</t>
  </si>
  <si>
    <t>(3)</t>
  </si>
  <si>
    <t>(4)</t>
  </si>
  <si>
    <t>(5)</t>
  </si>
  <si>
    <t>(6)</t>
  </si>
  <si>
    <r>
      <t>PROYECTOS, ACCIONES O PROGRAMAS</t>
    </r>
    <r>
      <rPr>
        <b/>
        <vertAlign val="superscript"/>
        <sz val="8"/>
        <color indexed="16"/>
        <rFont val="Century Gothic"/>
        <family val="2"/>
      </rPr>
      <t xml:space="preserve"> 1/</t>
    </r>
  </si>
  <si>
    <r>
      <t xml:space="preserve">DENOMINACIÓN DEL PROGRAMA </t>
    </r>
    <r>
      <rPr>
        <b/>
        <vertAlign val="superscript"/>
        <sz val="9"/>
        <color indexed="16"/>
        <rFont val="Century Gothic"/>
        <family val="2"/>
      </rPr>
      <t>1/</t>
    </r>
  </si>
  <si>
    <t xml:space="preserve">INDICADOR
ASOCIADO E INTERPRETACIÓN </t>
  </si>
  <si>
    <t>VARIACIÓN ABSOLUTA:  (4 - 3)</t>
  </si>
  <si>
    <t>VARIACIÓN %:  ((4/3)-1)*100</t>
  </si>
  <si>
    <t>PRESUPUESTO (Pesos con dos decimales)</t>
  </si>
  <si>
    <t>AI</t>
  </si>
  <si>
    <t>DENOMINACIÓN</t>
  </si>
  <si>
    <t>FÍSICO</t>
  </si>
  <si>
    <t>R      E      S      U      L      T      A      D      O      S</t>
  </si>
  <si>
    <t>PRESUPUESTAL   (Pesos con dos decimales)</t>
  </si>
  <si>
    <t>EVPP-I   EVALUACIÓN PROGRAMÁTICO-PRESUPUESTAL DE ACTIVIDADES INSTITUCIONALES</t>
  </si>
  <si>
    <t>TOTAL UR</t>
  </si>
  <si>
    <t>FUENTE DE FINANCIAMIENTO</t>
  </si>
  <si>
    <t>GCI</t>
  </si>
  <si>
    <t>EAP-II EXPLICACIÓN A LAS ADECUACIONES PRESUPUESTALES</t>
  </si>
  <si>
    <t>DESCRIPCIÓN</t>
  </si>
  <si>
    <t>POBLACIÓN BENEFICIADA O EN SU CASO AFECTADA</t>
  </si>
  <si>
    <t>CARACTERÍSTICAS</t>
  </si>
  <si>
    <t>POBLACIÓN BENEFICIADA</t>
  </si>
  <si>
    <t>AO   ACTIVIDADES INSTITUCIONALES QUE REGISTRARON ANTICIPO DE OBRA</t>
  </si>
  <si>
    <t>CAUSAS DE LAS DESVIACIONES</t>
  </si>
  <si>
    <t>EVPP-II   EXPLICACIÓN A LAS VARIACIONES DE LA EVALUACIÓN PROGRAMÁTICO-PRESUPUESTAL DE ACTIVIDADES INSTITUCIONALES</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</si>
  <si>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</si>
  <si>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</si>
  <si>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</si>
  <si>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</si>
  <si>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</si>
  <si>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</si>
  <si>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</si>
  <si>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</si>
  <si>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</si>
  <si>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</si>
  <si>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</si>
  <si>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</si>
  <si>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</si>
  <si>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</si>
  <si>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</si>
  <si>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</si>
  <si>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</si>
  <si>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</si>
  <si>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</si>
  <si>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</si>
  <si>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</si>
  <si>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</si>
  <si>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</si>
  <si>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</si>
  <si>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</si>
  <si>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</si>
  <si>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</si>
  <si>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</si>
  <si>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</si>
  <si>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</si>
  <si>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</si>
  <si>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</si>
  <si>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</si>
  <si>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</si>
  <si>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</si>
  <si>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</si>
  <si>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</si>
  <si>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</si>
  <si>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</si>
  <si>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r>
      <t>PROYECTOS, ACCIONES O PROGRAMAS</t>
    </r>
    <r>
      <rPr>
        <b/>
        <vertAlign val="superscript"/>
        <sz val="8"/>
        <color indexed="16"/>
        <rFont val="Century Gothic"/>
        <family val="2"/>
      </rPr>
      <t xml:space="preserve"> 1/</t>
    </r>
  </si>
  <si>
    <r>
      <t xml:space="preserve"> TIPO</t>
    </r>
    <r>
      <rPr>
        <b/>
        <vertAlign val="superscript"/>
        <sz val="8"/>
        <color indexed="16"/>
        <rFont val="Century Gothic"/>
        <family val="2"/>
      </rPr>
      <t>1/</t>
    </r>
    <r>
      <rPr>
        <b/>
        <sz val="8"/>
        <color indexed="16"/>
        <rFont val="Century Gothic"/>
        <family val="2"/>
      </rPr>
      <t xml:space="preserve"> </t>
    </r>
  </si>
  <si>
    <r>
      <t xml:space="preserve"> PRESUPUESTO (Pesos con dos decimales)</t>
    </r>
    <r>
      <rPr>
        <b/>
        <vertAlign val="superscript"/>
        <sz val="8"/>
        <color indexed="16"/>
        <rFont val="Century Gothic"/>
        <family val="2"/>
      </rPr>
      <t xml:space="preserve"> </t>
    </r>
  </si>
  <si>
    <t>OBJETIVO O NECESIDAD A SATISFACER</t>
  </si>
  <si>
    <r>
      <t xml:space="preserve"> TIPO </t>
    </r>
    <r>
      <rPr>
        <b/>
        <vertAlign val="superscript"/>
        <sz val="8"/>
        <color indexed="16"/>
        <rFont val="Century Gothic"/>
        <family val="2"/>
      </rPr>
      <t>2/</t>
    </r>
    <r>
      <rPr>
        <b/>
        <sz val="8"/>
        <color indexed="16"/>
        <rFont val="Century Gothic"/>
        <family val="2"/>
      </rPr>
      <t xml:space="preserve"> </t>
    </r>
  </si>
  <si>
    <t>1/ Tipo de Beneficiario sea persona, grupo, asociación o empresa.</t>
  </si>
  <si>
    <t>2/ Tipo de Beneficiario sea persona, grupo, asociación o empresa.</t>
  </si>
  <si>
    <t>PROGRAMA PÚBLICO:   (3)</t>
  </si>
  <si>
    <t>IAPP INDICADORES ASOCIADOS A PROGRAMAS PÚBLICOS</t>
  </si>
  <si>
    <t>TOTAL                 POBLACIÓN              OBJETIVO</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</si>
  <si>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</si>
  <si>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</si>
  <si>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</si>
  <si>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</si>
  <si>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</si>
  <si>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</si>
  <si>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</si>
  <si>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</si>
  <si>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</si>
  <si>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</si>
  <si>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 xml:space="preserve"> MODIFICADO
(1)</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</si>
  <si>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</si>
  <si>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</si>
  <si>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</si>
  <si>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</si>
  <si>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</si>
  <si>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</si>
  <si>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</si>
  <si>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</si>
  <si>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</si>
  <si>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</si>
  <si>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</si>
  <si>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</si>
  <si>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FRECUENCIA A
MEDIR
(9)</t>
  </si>
  <si>
    <t>MEDIOS DE
VERIFICACIÓN
(10)</t>
  </si>
  <si>
    <t xml:space="preserve">AVANCE
DE LA OBRA
(%)    </t>
  </si>
  <si>
    <t xml:space="preserve">ORIGINAL
</t>
  </si>
  <si>
    <t>AVANCE
%
4/1=(5)</t>
  </si>
  <si>
    <t>2/ Los montos de anticipo y de amortización de anticipo a nivel de actividad institucional deben ser iguales o menores a los reportados en el formato EVPP-I.</t>
  </si>
  <si>
    <t>RESULTADO</t>
  </si>
  <si>
    <t>PENDIENTE
DE PAGO
(6)</t>
  </si>
  <si>
    <t>PENDIENTE
DE PAGO 
(3)</t>
  </si>
  <si>
    <t>PROGRAMADO
MODIFICADO 
 (1)</t>
  </si>
  <si>
    <t>PROGRAMADO
MODIFICADO
(1)</t>
  </si>
  <si>
    <t>PENDIENTE
DE PAGO
(3)</t>
  </si>
  <si>
    <t>PROGRAMADO
MODIFICADO</t>
  </si>
  <si>
    <t>PROGRAMADO
MODIFICADO
(4)</t>
  </si>
  <si>
    <t>B)  SEÑALAR LOS CONCEPTOS DE GASTO REGISTRADOS COMO PENDIENTES DE PAGO Y EXPLICAR LAS CAUSAS QUE LO ORIGINARON.</t>
  </si>
  <si>
    <t>A) </t>
  </si>
  <si>
    <t>CONCEPTO</t>
  </si>
  <si>
    <t>RENDIMIENTOS
FINANCIEROS</t>
  </si>
  <si>
    <r>
      <t xml:space="preserve">INGRESOS DISTINTOS A LAS TRANSFERENCIAS </t>
    </r>
    <r>
      <rPr>
        <b/>
        <vertAlign val="superscript"/>
        <sz val="8"/>
        <color indexed="8"/>
        <rFont val="Century Gothic"/>
        <family val="2"/>
      </rPr>
      <t>1/</t>
    </r>
  </si>
  <si>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</si>
  <si>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</si>
  <si>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</si>
  <si>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</si>
  <si>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</si>
  <si>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</si>
  <si>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</si>
  <si>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</si>
  <si>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</si>
  <si>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</si>
  <si>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</si>
  <si>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</si>
  <si>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</si>
  <si>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</si>
  <si>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</si>
  <si>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r>
      <t xml:space="preserve">AMORTIZACIÓN DE ANTICIPOS </t>
    </r>
    <r>
      <rPr>
        <b/>
        <vertAlign val="superscript"/>
        <sz val="8"/>
        <color indexed="16"/>
        <rFont val="Century Gothic"/>
        <family val="2"/>
      </rPr>
      <t>1/</t>
    </r>
  </si>
  <si>
    <r>
      <t xml:space="preserve">MONTO DEL ANTICIPO </t>
    </r>
    <r>
      <rPr>
        <b/>
        <vertAlign val="superscript"/>
        <sz val="8"/>
        <color indexed="16"/>
        <rFont val="Century Gothic"/>
        <family val="2"/>
      </rPr>
      <t>1/</t>
    </r>
    <r>
      <rPr>
        <b/>
        <sz val="8"/>
        <color indexed="16"/>
        <rFont val="Century Gothic"/>
        <family val="2"/>
      </rPr>
      <t xml:space="preserve">
(Pesos con dos decimales)</t>
    </r>
  </si>
  <si>
    <t>PROGRAMADO
MODIFICADO  
(1)</t>
  </si>
  <si>
    <r>
      <t xml:space="preserve"> PROYECTOS, ACCIONES O PROGRAMAS </t>
    </r>
    <r>
      <rPr>
        <b/>
        <vertAlign val="superscript"/>
        <sz val="8"/>
        <color indexed="16"/>
        <rFont val="Century Gothic"/>
        <family val="2"/>
      </rPr>
      <t>1/</t>
    </r>
    <r>
      <rPr>
        <b/>
        <sz val="8"/>
        <color indexed="16"/>
        <rFont val="Century Gothic"/>
        <family val="2"/>
      </rPr>
      <t xml:space="preserve"> </t>
    </r>
  </si>
  <si>
    <r>
      <t xml:space="preserve"> PROYECTOS, ACCIONES O PROGRAMAS </t>
    </r>
    <r>
      <rPr>
        <b/>
        <vertAlign val="superscript"/>
        <sz val="9"/>
        <color indexed="16"/>
        <rFont val="Century Gothic"/>
        <family val="2"/>
      </rPr>
      <t xml:space="preserve">1/ </t>
    </r>
  </si>
  <si>
    <t>ORIGINAL:</t>
  </si>
  <si>
    <t>APOGA-II   ADECUACIONES PRESUPUESTALES DE LOS ÓRGANOS DE GOBIERNO Y AUTÓNOMOS</t>
  </si>
  <si>
    <t>APOGA-I   ADECUACIONES PRESUPUESTALES DE LOS ÓRGANOS DE GOBIERNO Y AUTÓNOMOS</t>
  </si>
  <si>
    <t>REMANENTE</t>
  </si>
  <si>
    <t>FINANCIAMIENTO</t>
  </si>
  <si>
    <t>PARMEG    PRINCIPALES ACCIONES REALIZADAS EN MATERIA DE EQUIDAD DE GÉNERO</t>
  </si>
  <si>
    <t>PARMDH    PRINCIPALES ACCIONES REALIZADAS EN MATERIA DE DERECHOS HUMANOS</t>
  </si>
  <si>
    <t>GASTO</t>
  </si>
  <si>
    <t>INGRESO</t>
  </si>
  <si>
    <t>COMPONENTES</t>
  </si>
  <si>
    <t>EPGC-II  EXPLICACIÓN A LA EVOLUCIÓN PRESUPUESTAL DEL GASTO CENTRALIZADO REGISTRADO CON DÍGITO IDENTIFICADOR  2 Y 4 PARA UNIDADES ADMINISTRATIVAS CONSOLIDADORAS</t>
  </si>
  <si>
    <t>EPCG  EXPLICACIÓN A LA EVOLUCIÓN PRESUPUESTAL POR CAPÍTULO DE GASTO CON DÍGITO IDENTIFICADOR 1 Y 3</t>
  </si>
  <si>
    <t>REA-I  REMANENTES DE EJERCICIOS ANTERIORES</t>
  </si>
  <si>
    <t>REA-II  REINTEGROS DEL EJERCICIO ANTERIOR</t>
  </si>
  <si>
    <t>REINTEGRO</t>
  </si>
  <si>
    <t>CAUSAS DEL REINTEGRO</t>
  </si>
  <si>
    <t>EPGC-I   EVOLUCIÓN PRESUPUESTAL DEL GASTO CENTRALIZADO
REGISTRADO CON DÍGITO IDENTIFICADOR  2 Y 4</t>
  </si>
  <si>
    <t>OBJETIVO DE LOS PROYECTOS ACCIONES O PROGRAMAS</t>
  </si>
  <si>
    <t>OTRAS CARACTERÍSTICAS DEL PROGRAMA</t>
  </si>
  <si>
    <t>-         OTROS</t>
  </si>
  <si>
    <t>-         VENTA DE BIENES</t>
  </si>
  <si>
    <t>-         VENTA DE SERVICIOS</t>
  </si>
  <si>
    <t>-         INGRESOS DIVERSOS</t>
  </si>
  <si>
    <t>-         VENTA DE INVERSIONES</t>
  </si>
  <si>
    <t>-         RENDIMIENTOS FINANCIEROS</t>
  </si>
  <si>
    <t>UNIDAD RESPONSABLE: 26PD SERVICIOS DE SALUD PUBLICA DEL D.F.</t>
  </si>
  <si>
    <t>PERÍODO: ENERO - MARZO 2010</t>
  </si>
  <si>
    <t>PAGAS DE DEFUNCIÓN A LOS TRABAJADORES DE BASE DEL ORGANISMO</t>
  </si>
  <si>
    <t>PERSONA</t>
  </si>
  <si>
    <t>EN CUMPLIMIENTO CON LAS CONDICIONES GENERALES DE TRABAJO, ARTICULO 126 FRACCIÓN XII DONDE ESTABLECE CUBRIR A LOS FAMILIARES DEL TRABAJADOR QUE FALLEZCA O A QUIENES HUBIERAN VIVIDO CON ÉL AL MOMENTO DE SU DEFUNCIÓN Y QUE SE HAYAN HECHO CARGO DE LOS GASTOS DE INHUMACIÓN O CREMACIÓN, EL IMPORTE DE CUATRO MESES DE SALARIO POR CONCEPTO DE PAGO DE DEFUNCIÓN.</t>
  </si>
  <si>
    <t>LUIS ENRIQUE OROPEZA OLGUIN
SUBDIRECTOR DE PROGRAMACION Y CONTROL PRESUPUESTAL</t>
  </si>
  <si>
    <t>ELABORO______________________</t>
  </si>
  <si>
    <t>JORGE GOMEZ CAMPOS
COORDINADOR DE RECURSOS FINANCIEROS</t>
  </si>
  <si>
    <t>REVISO___________________________</t>
  </si>
  <si>
    <t>AUTORIZO_______________________________________</t>
  </si>
  <si>
    <t>LIC. FERNANDO G. PADILLA LEZAMA
DIRECTOR DE ADMINISTRACION Y FINANZAS</t>
  </si>
  <si>
    <t>B) NO SE TIENE PENDIENTE DE PAGO</t>
  </si>
  <si>
    <r>
      <t>A)</t>
    </r>
    <r>
      <rPr>
        <b/>
        <sz val="8"/>
        <rFont val="Century Gothic"/>
        <family val="2"/>
      </rPr>
      <t>SITUACIÓN:</t>
    </r>
    <r>
      <rPr>
        <sz val="8"/>
        <rFont val="Century Gothic"/>
        <family val="2"/>
      </rPr>
      <t xml:space="preserve"> EL SUBEJERCICIO ES ORIGINADO EN LA PARTIDA DE LAUDOS
</t>
    </r>
    <r>
      <rPr>
        <b/>
        <sz val="8"/>
        <rFont val="Century Gothic"/>
        <family val="2"/>
      </rPr>
      <t>CAUSAS DE LA SITUACIÓN:</t>
    </r>
    <r>
      <rPr>
        <sz val="8"/>
        <rFont val="Century Gothic"/>
        <family val="2"/>
      </rPr>
      <t xml:space="preserve"> NO FUE NECESARIA LA UTILIZACION DEL 100% DE LOS RECURSOS 
</t>
    </r>
    <r>
      <rPr>
        <b/>
        <sz val="8"/>
        <rFont val="Century Gothic"/>
        <family val="2"/>
      </rPr>
      <t>INSUMOS QUE SE DEJARON DE ADQUIRIR (CUANTIFICAR):</t>
    </r>
    <r>
      <rPr>
        <sz val="8"/>
        <rFont val="Century Gothic"/>
        <family val="2"/>
      </rPr>
      <t xml:space="preserve"> NO SE DEJARON ADQUIRIR INSUMOS
</t>
    </r>
    <r>
      <rPr>
        <b/>
        <sz val="8"/>
        <rFont val="Century Gothic"/>
        <family val="2"/>
      </rPr>
      <t>PROYECTOS, ACCIONES O PROGRAMAS PÚBLICOS QUE SE DEJARON DE REALIZAR
(CUANTIFICAR):</t>
    </r>
    <r>
      <rPr>
        <sz val="8"/>
        <rFont val="Century Gothic"/>
        <family val="2"/>
      </rPr>
      <t xml:space="preserve"> NINGUNO TODA VEZ QUE SE APLICO LA NOMINA A LOS TRABAJADORES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</si>
  <si>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LA PAPELERIA, MATERIALES DE LIMPIEZA, PAPEL BOND Y PRENDAS DE PROTECCION.
</t>
    </r>
    <r>
      <rPr>
        <b/>
        <sz val="8"/>
        <rFont val="Century Gothic"/>
        <family val="2"/>
      </rPr>
      <t>CAUSAS DE LA SITUACIÓN:</t>
    </r>
    <r>
      <rPr>
        <sz val="8"/>
        <rFont val="Century Gothic"/>
        <family val="2"/>
      </rPr>
      <t xml:space="preserve"> SE ENCUENTRA EN PROCESO DE LICITACION LA ADQUISICION DE ESTOS INSUMOS.
</t>
    </r>
    <r>
      <rPr>
        <b/>
        <sz val="8"/>
        <rFont val="Century Gothic"/>
        <family val="2"/>
      </rPr>
      <t>INSUMOS QUE SE DEJARON DE ADQUIRIR (CUANTIFICAR):</t>
    </r>
    <r>
      <rPr>
        <sz val="8"/>
        <rFont val="Century Gothic"/>
        <family val="2"/>
      </rPr>
      <t xml:space="preserve"> LAPICES, PLUMAS, GOMAS, PRITT, JABON, JERGAS, PAPEL BOND, BOTAS, GUANTES, OVEROLES, ETC.
</t>
    </r>
    <r>
      <rPr>
        <b/>
        <sz val="8"/>
        <rFont val="Century Gothic"/>
        <family val="2"/>
      </rPr>
      <t>PROYECTOS, ACCIONES O PROGRAMAS PÚBLICOS QUE SE DEJARON DE REALIZAR
(CUANTIFICAR):</t>
    </r>
    <r>
      <rPr>
        <sz val="8"/>
        <rFont val="Century Gothic"/>
        <family val="2"/>
      </rPr>
      <t xml:space="preserve"> NINGUNO TODA VEZ QUE SE TIENEN EN EXISTENCIAS EN EL ALMACEN DE FRESNO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</si>
  <si>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EL PAGO DE LUZ, AGUA POTABLE, FOTOCOPIADO, SEGUROS, POLICIA AUXILIAR Y SERVICIO DE RECOLECCION DE RESIDUOS BIOLOGICOS-INFECCIOSOS
</t>
    </r>
    <r>
      <rPr>
        <b/>
        <sz val="8"/>
        <rFont val="Century Gothic"/>
        <family val="2"/>
      </rPr>
      <t>CAUSAS DE LA SITUACIÓN:</t>
    </r>
    <r>
      <rPr>
        <sz val="8"/>
        <rFont val="Century Gothic"/>
        <family val="2"/>
      </rPr>
      <t xml:space="preserve"> ESTOS SERVICIOS SON PAGADOS A MES VENCIDO, ASIMISMO LA OFICIALIA MAYOR NO HA MANDADO LAS FACTURAS CORRESPONDIENTES AL PAGO DE LAS PRIMAS DE SEGUROS RAZON POR LA CUAL LA DISPONIBILIDAD REFLEJADA SERA CUBIERTA DURANTE LOS MESES POSTERIORES
</t>
    </r>
    <r>
      <rPr>
        <b/>
        <sz val="8"/>
        <rFont val="Century Gothic"/>
        <family val="2"/>
      </rPr>
      <t>INSUMOS QUE SE DEJARON DE ADQUIRIR (CUANTIFICAR):</t>
    </r>
    <r>
      <rPr>
        <sz val="8"/>
        <rFont val="Century Gothic"/>
        <family val="2"/>
      </rPr>
      <t xml:space="preserve"> NINGUNO TODA VEZ QUE LOS SERVICIOS FUERON PRESTADOS.
</t>
    </r>
    <r>
      <rPr>
        <b/>
        <sz val="8"/>
        <rFont val="Century Gothic"/>
        <family val="2"/>
      </rPr>
      <t>PROYECTOS, ACCIONES O PROGRAMAS PÚBLICOS QUE SE DEJARON DE REALIZAR
(CUANTIFICAR):</t>
    </r>
    <r>
      <rPr>
        <sz val="8"/>
        <rFont val="Century Gothic"/>
        <family val="2"/>
      </rPr>
      <t xml:space="preserve"> NINGUNO YA QUE LOS SERVICIOS FUERON PROPORCIONADOS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</si>
  <si>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LA PARTIDA DE PAGAS DE DEFUNCION
</t>
    </r>
    <r>
      <rPr>
        <b/>
        <sz val="8"/>
        <rFont val="Century Gothic"/>
        <family val="2"/>
      </rPr>
      <t>CAUSAS DE LA SITUACIÓN:</t>
    </r>
    <r>
      <rPr>
        <sz val="8"/>
        <rFont val="Century Gothic"/>
        <family val="2"/>
      </rPr>
      <t xml:space="preserve"> EL IMPORTE PROGRAMADO FUE SUPERIOR A LOS ESTIMADO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</si>
  <si>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MEDICAMENTOS, MATERIALES DE CURACION Y MATERIALES DE LABORATORIO
</t>
    </r>
    <r>
      <rPr>
        <b/>
        <sz val="8"/>
        <rFont val="Century Gothic"/>
        <family val="2"/>
      </rPr>
      <t>CAUSAS DE LA SITUACIÓN:</t>
    </r>
    <r>
      <rPr>
        <sz val="8"/>
        <rFont val="Century Gothic"/>
        <family val="2"/>
      </rPr>
      <t xml:space="preserve"> SE ENCUENTRA EN PROCESO DE LICITACION PARA LA COMPRA DE LOS INSUMOS CORRESPONDIENTES
</t>
    </r>
    <r>
      <rPr>
        <b/>
        <sz val="8"/>
        <rFont val="Century Gothic"/>
        <family val="2"/>
      </rPr>
      <t>INSUMOS QUE SE DEJARON DE ADQUIRIR (CUANTIFICAR):</t>
    </r>
    <r>
      <rPr>
        <sz val="8"/>
        <rFont val="Century Gothic"/>
        <family val="2"/>
      </rPr>
      <t xml:space="preserve"> PLACAS RADIOGRAFICAS, GUANTES,  GEL,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</si>
  <si>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FORMATOS OFICIALES
</t>
    </r>
    <r>
      <rPr>
        <b/>
        <sz val="8"/>
        <rFont val="Century Gothic"/>
        <family val="2"/>
      </rPr>
      <t>CAUSAS DE LA SITUACIÓN:</t>
    </r>
    <r>
      <rPr>
        <sz val="8"/>
        <rFont val="Century Gothic"/>
        <family val="2"/>
      </rPr>
      <t xml:space="preserve"> SE ENCUENRA EN PROCESO DE ADQUISICION CON COMISA LOS CUESTIONARIOS Y RECETAS PARA ESTA ACTIVIDAD
</t>
    </r>
    <r>
      <rPr>
        <b/>
        <sz val="8"/>
        <rFont val="Century Gothic"/>
        <family val="2"/>
      </rPr>
      <t>INSUMOS QUE SE DEJARON DE ADQUIRIR (CUANTIFICAR):</t>
    </r>
    <r>
      <rPr>
        <sz val="8"/>
        <rFont val="Century Gothic"/>
        <family val="2"/>
      </rPr>
      <t xml:space="preserve"> CUESTIONARIOS MEDICOS, RECETAS.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</si>
  <si>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LAUDOS Y HORAS EXTRAS A LOS TRABAJADORES DEL ORGANISMO
</t>
    </r>
    <r>
      <rPr>
        <b/>
        <sz val="8"/>
        <rFont val="Century Gothic"/>
        <family val="2"/>
      </rPr>
      <t>CAUSAS DE LA SITUACIÓN:</t>
    </r>
    <r>
      <rPr>
        <sz val="8"/>
        <rFont val="Century Gothic"/>
        <family val="2"/>
      </rPr>
      <t xml:space="preserve"> SE ESTA RACIONALIZANDO EL GASTO EN EL PAGO DE HORAS EXTRAS; POR OTRA PARTE SE PROGRAMO UNA CANTIDAD MAYOS A LA PROGRAMADA EN LA PARTIDA DEL PAGO DE LAUDOS
</t>
    </r>
    <r>
      <rPr>
        <b/>
        <sz val="8"/>
        <rFont val="Century Gothic"/>
        <family val="2"/>
      </rPr>
      <t>INSUMOS QUE SE DEJARON DE ADQUIRIR (CUANTIFICAR):</t>
    </r>
    <r>
      <rPr>
        <sz val="8"/>
        <rFont val="Century Gothic"/>
        <family val="2"/>
      </rPr>
      <t xml:space="preserve"> NINGUNO
</t>
    </r>
    <r>
      <rPr>
        <b/>
        <sz val="8"/>
        <rFont val="Century Gothic"/>
        <family val="2"/>
      </rPr>
      <t>PROYECTOS, ACCIONES O PROGRAMAS PÚBLICOS QUE SE DEJARON DE REALIZAR
(CUANTIFICAR):</t>
    </r>
    <r>
      <rPr>
        <sz val="8"/>
        <rFont val="Century Gothic"/>
        <family val="2"/>
      </rPr>
      <t xml:space="preserve"> NINGUNO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9,976 TRABAJADORES DEL ORGANISMO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</si>
  <si>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LOS MATERIALES DE CURACION
</t>
    </r>
    <r>
      <rPr>
        <b/>
        <sz val="8"/>
        <rFont val="Century Gothic"/>
        <family val="2"/>
      </rPr>
      <t>CAUSAS DE LA SITUACIÓN:</t>
    </r>
    <r>
      <rPr>
        <sz val="8"/>
        <rFont val="Century Gothic"/>
        <family val="2"/>
      </rPr>
      <t xml:space="preserve"> SE TIENE EN PROCESO DE LICITACION LA ADQUISICION DE LOS INSUMOS
</t>
    </r>
    <r>
      <rPr>
        <b/>
        <sz val="8"/>
        <rFont val="Century Gothic"/>
        <family val="2"/>
      </rPr>
      <t>INSUMOS QUE SE DEJARON DE ADQUIRIR (CUANTIFICAR):</t>
    </r>
    <r>
      <rPr>
        <sz val="8"/>
        <rFont val="Century Gothic"/>
        <family val="2"/>
      </rPr>
      <t xml:space="preserve"> JERINGAS, GUANTES, ALCOHOL
</t>
    </r>
    <r>
      <rPr>
        <b/>
        <sz val="8"/>
        <rFont val="Century Gothic"/>
        <family val="2"/>
      </rPr>
      <t>PROYECTOS, ACCIONES O PROGRAMAS PÚBLICOS QUE SE DEJARON DE REALIZAR
(CUANTIFICAR):</t>
    </r>
    <r>
      <rPr>
        <sz val="8"/>
        <rFont val="Century Gothic"/>
        <family val="2"/>
      </rPr>
      <t xml:space="preserve"> NINGUNO TODA VEZ QUE SE CONTABAN CON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YA QUE LOS SERVICIOS FUERON OTORGADOS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</si>
  <si>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FORMATOS OFICIALES
</t>
    </r>
    <r>
      <rPr>
        <b/>
        <sz val="8"/>
        <rFont val="Century Gothic"/>
        <family val="2"/>
      </rPr>
      <t>CAUSAS DE LA SITUACIÓN:</t>
    </r>
    <r>
      <rPr>
        <sz val="8"/>
        <rFont val="Century Gothic"/>
        <family val="2"/>
      </rPr>
      <t xml:space="preserve"> SE ENCUENRA EN PROCESO DE ADQUISICION CON COMISA LAS  RECETAS PARA ESTA ACTIVIDAD
</t>
    </r>
    <r>
      <rPr>
        <b/>
        <sz val="8"/>
        <rFont val="Century Gothic"/>
        <family val="2"/>
      </rPr>
      <t>INSUMOS QUE SE DEJARON DE ADQUIRIR (CUANTIFICAR):</t>
    </r>
    <r>
      <rPr>
        <sz val="8"/>
        <rFont val="Century Gothic"/>
        <family val="2"/>
      </rPr>
      <t xml:space="preserve"> RECETAS.
</t>
    </r>
    <r>
      <rPr>
        <b/>
        <sz val="8"/>
        <rFont val="Century Gothic"/>
        <family val="2"/>
      </rPr>
      <t>PROYECTOS, ACCIONES O PROGRAMAS PÚBLICOS QUE SE DEJARON DE REALIZAR
(CUANTIFICAR):</t>
    </r>
    <r>
      <rPr>
        <sz val="8"/>
        <rFont val="Century Gothic"/>
        <family val="2"/>
      </rPr>
      <t xml:space="preserve"> NINGUNO TODA VEZ QUE SE TIENEN EN EXISTENCIA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</si>
  <si>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04</t>
  </si>
  <si>
    <t>09</t>
  </si>
  <si>
    <t>01</t>
  </si>
  <si>
    <t>03</t>
  </si>
  <si>
    <t>14</t>
  </si>
  <si>
    <t>18</t>
  </si>
  <si>
    <t>05</t>
  </si>
  <si>
    <t>02</t>
  </si>
  <si>
    <t>06</t>
  </si>
  <si>
    <t>07</t>
  </si>
  <si>
    <t>19</t>
  </si>
  <si>
    <t>08</t>
  </si>
  <si>
    <t>LA GESTIÓN GUBERNAMENTAL ES EFICIENTE.</t>
  </si>
  <si>
    <t/>
  </si>
  <si>
    <t>LA ADMINISTRACIÓN DE LOS RECURSOS PÚBLICOS ES MÁS EFICIENTE.</t>
  </si>
  <si>
    <t>ADMINISTRACIÓN DE RECURSOS INSTITUCIONALES</t>
  </si>
  <si>
    <t>TRÁMITE</t>
  </si>
  <si>
    <t>SE REDUCE LA BRECHA DE DESIGUALDAD ENTRE HOMBRES Y MUJERES.</t>
  </si>
  <si>
    <t>LAS MUJERES CUENTAN CON SERVICIOS OPORTUNOS DE SALUD ESPECIALIZADOS.</t>
  </si>
  <si>
    <t>PROGRAMA DE DETECCIÓN DE CÁNCER CERVICO UTERINO Y DE MAMA</t>
  </si>
  <si>
    <t>ESTUDIO</t>
  </si>
  <si>
    <t>LA DESIGUALDAD ECONÓMICA Y SUS CONSECUENCIAS SE REDUCEN EN LA CIUDAD DE MÉXICO</t>
  </si>
  <si>
    <t xml:space="preserve">LA NIÑEZ EN RIESGO RECIBE PROTECCIÓN SOCIAL </t>
  </si>
  <si>
    <t>VIGILANCIA DEL CRECIMIENTO DEL MENOR DE CINCO AÑOS</t>
  </si>
  <si>
    <t>EL GOBIERNO DE LA CIUDAD CUMPLE CON EL DERECHO A LA SALUD  FOMENTANDO MEJORES HÁBITOS Y PREVINIENDO ENFERMEDADES ENTRE LA POBLACIÓN.</t>
  </si>
  <si>
    <t>MEJORAN LOS HÁBITOS Y ESTILOS DE VIDA DE LA POBLACIÓN RELACIONADOS CON LA SALUD</t>
  </si>
  <si>
    <t>PROGRAMA DE SALUD SEXUAL Y REPRODUCTIVA</t>
  </si>
  <si>
    <t>CONSULTA</t>
  </si>
  <si>
    <t>LA POBLACIÓN ESTA PROTEGIDA CONTRA ENFERMEDADES PREVENIBLES</t>
  </si>
  <si>
    <t>ORIENTACIÓN, EDUCACIÓN Y PLANIFICACIÓN PARA LA SALUD</t>
  </si>
  <si>
    <t>EVENTO</t>
  </si>
  <si>
    <t>PROGRAMA DE VACUNACIÓN</t>
  </si>
  <si>
    <t>DOSIS</t>
  </si>
  <si>
    <t>APLICAR DOSIS DE VACUNA ANTIRRABICA A ANIMALES</t>
  </si>
  <si>
    <t>PROGRAMA DE ESTERILIZACIÓN DE ANIMALES</t>
  </si>
  <si>
    <t>ATENCIÓN</t>
  </si>
  <si>
    <t>EL GOBIERNO DE LA CIUDAD CUMPLE CON EL DERECHO A LA SALUD DE LA POBLACIÓN MEDIANTE ATENCIÓN MÉDICA CADA VEZ MÁS OPORTUNA Y DE MEJOR CALIDAD.</t>
  </si>
  <si>
    <t>LA POBLACIÓN NO ASEGURADA CUENTA CON SERVICIOS MÉDICOS ADECUADOS Y OPORTUNOS</t>
  </si>
  <si>
    <t>ATENCIÓN MÉDICA DE CARÁCTER GENERAL</t>
  </si>
  <si>
    <t>ATENCIÓN MÉDICA ESPECIALIZADA</t>
  </si>
  <si>
    <t>ATENCIÓN MÉDICA A LAS ETS Y VIH/SIDA</t>
  </si>
  <si>
    <t>ATENCIÓN MÉDICA HOSPITALARIA</t>
  </si>
  <si>
    <t>EGRESO HOSPITALARIO</t>
  </si>
  <si>
    <t>REFORZAMIENTO DE SERVICIOS DE SALUD</t>
  </si>
  <si>
    <t>ACCIÓN</t>
  </si>
  <si>
    <t>LA INFRAESTRUCTURA DE SALUD SE MEJORA Y AMPLÍA</t>
  </si>
  <si>
    <t>MANTENIMIENTO  A EDIFICIOS PÚBLICOS DEL SISTEMA DE SALUD</t>
  </si>
  <si>
    <t>INMUEBLE</t>
  </si>
  <si>
    <t>MANTENIMIENTO PREVENTIVO Y CORRECTIVO A UNIDADES DE ATENCIÓN MÉDICA</t>
  </si>
  <si>
    <t>MANTENIMIENTO Y ADQUISICIÓN DE EQUIPO</t>
  </si>
  <si>
    <t>EQUIPO</t>
  </si>
  <si>
    <r>
      <t>A)</t>
    </r>
    <r>
      <rPr>
        <b/>
        <sz val="8"/>
        <rFont val="Century Gothic"/>
        <family val="2"/>
      </rPr>
      <t>SITUACIÓN:</t>
    </r>
    <r>
      <rPr>
        <sz val="8"/>
        <rFont val="Century Gothic"/>
        <family val="2"/>
      </rPr>
      <t xml:space="preserve"> EL SUBEJERCICIO ES ORIGINADO EN MEDICAMENTOS Y MATERIALES DE CURACION 
</t>
    </r>
    <r>
      <rPr>
        <b/>
        <sz val="8"/>
        <rFont val="Century Gothic"/>
        <family val="2"/>
      </rPr>
      <t>CAUSAS DE LA SITUACIÓN:</t>
    </r>
    <r>
      <rPr>
        <sz val="8"/>
        <rFont val="Century Gothic"/>
        <family val="2"/>
      </rPr>
      <t xml:space="preserve"> SE ENCUENTRA EN PROCESO DE LICITACION LA COMPRA DE LOS INSUMOS CORRESPONDIENTES. POR OTRA PARTE SE ENCUENTRAN EN PROCESO DE ABASTECIMIENTO LAS VACUNAS DE TRIPLE VIRAL , PENTAVALENTE, ANTIPOLIOMELITICA, DTP,ANTIAMARILICA, DONDE SE LLEVARA EL PAGO CORRESPONDIENTE UNA VEZ QUE BIRMEX PRESENTE SUS FACTURAS CORRESPONDIENTES.
</t>
    </r>
    <r>
      <rPr>
        <b/>
        <sz val="8"/>
        <rFont val="Century Gothic"/>
        <family val="2"/>
      </rPr>
      <t>INSUMOS QUE SE DEJARON DE ADQUIRIR (CUANTIFICAR):</t>
    </r>
    <r>
      <rPr>
        <sz val="8"/>
        <rFont val="Century Gothic"/>
        <family val="2"/>
      </rPr>
      <t xml:space="preserve"> JERINGAS, GUANTES, ALGODON, ALCOHOL, FLOUR,  VACUNAS ANTIRRABICAS, QUETOCONAZOL, PARACETAMOL, ALMENDAZOL. TRIMETOPRIMA, CLORANFENICOL, SULFAMETOXAZOL, LEVONOGESTREL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</si>
  <si>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LAS PARTIDAS DE RECOLECCION DE RESIDUOS BIOLOGICOS - INFECCIOSOS, GASTOS DE DIFUSION COMO LOS CARTELES, DIPTICOS, TRILPTICOS, MANTAS Y EN FORMATOS OFICIALES
</t>
    </r>
    <r>
      <rPr>
        <b/>
        <sz val="8"/>
        <rFont val="Century Gothic"/>
        <family val="2"/>
      </rPr>
      <t xml:space="preserve">CAUSAS DE LA SITUACION: </t>
    </r>
    <r>
      <rPr>
        <sz val="8"/>
        <rFont val="Century Gothic"/>
        <family val="2"/>
      </rPr>
      <t xml:space="preserve">EL SERVICIO DE RECOLECCION FUE OTORGADO PAGANDOSE ESTE A MES VENCIDO, POR OTRA PARTE SE ESTA EN ESPERA DE LAS FACTUAS DE COMISA PARA SU PAGO POR CONCEPTO DE IMPRESION DE DIPTICOS, TRIPTICOS Y CARTELES ASI COMO DE RECETAS Y FORMATOS MEDICOS
</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</si>
  <si>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 xml:space="preserve">A) </t>
    </r>
    <r>
      <rPr>
        <b/>
        <sz val="8"/>
        <rFont val="Century Gothic"/>
        <family val="2"/>
      </rPr>
      <t>SITUACIÓN:</t>
    </r>
    <r>
      <rPr>
        <sz val="8"/>
        <rFont val="Century Gothic"/>
        <family val="2"/>
      </rPr>
      <t xml:space="preserve"> NO FUE NECESARIO LA UTILIZACIÓN AL 100% DEL PRESUPUESTO PROGRAMADO PARA EL PAGO DE SUELDOS Y SALARIOS DEL PERSONAL DEL ORGANISMO.
</t>
    </r>
    <r>
      <rPr>
        <b/>
        <sz val="8"/>
        <rFont val="Century Gothic"/>
        <family val="2"/>
      </rPr>
      <t>CAUSAS DE LA SITUACION:</t>
    </r>
    <r>
      <rPr>
        <sz val="8"/>
        <rFont val="Century Gothic"/>
        <family val="2"/>
      </rPr>
      <t xml:space="preserve"> NO SE TIENE LA PLANTILLA DE PERSONAL ADMINISTRATIVO AL 100%, POR LAS FALTAS, RETARDOS Y BAJAS POR FALLECIMIENTOS; ASÍ MISMO NO TODO EL PERSONAL DE BASE MÉDICO, PARAMÉDICO Y AFÍN,  CUMPLIÓ CON LOS REQUISITOS PARA HACERSE ACREEDORES AL PAGO DE ESTÍMULOS AL PERSONAL. POR OTRA PARTE SE TIENEN PLAZAS POR INTERINATO, LAS CUALES NO SON ACREEDORAS  A LOS ESTÍMULOS MENSUALES, TRIMESTRALES Y ANUALES. 
</t>
    </r>
    <r>
      <rPr>
        <b/>
        <sz val="8"/>
        <rFont val="Century Gothic"/>
        <family val="2"/>
      </rPr>
      <t>INSUMOS QUE SE DEJARON DE ADQUIRIR:</t>
    </r>
    <r>
      <rPr>
        <sz val="8"/>
        <rFont val="Century Gothic"/>
        <family val="2"/>
      </rPr>
      <t xml:space="preserve"> NINGUNO
</t>
    </r>
    <r>
      <rPr>
        <b/>
        <sz val="8"/>
        <rFont val="Century Gothic"/>
        <family val="2"/>
      </rPr>
      <t>NO SE DEJARON DE REALIZAR ACCIONES, PROYECTOS O PROGRAMAS</t>
    </r>
    <r>
      <rPr>
        <sz val="8"/>
        <rFont val="Century Gothic"/>
        <family val="2"/>
      </rPr>
      <t xml:space="preserve">
</t>
    </r>
    <r>
      <rPr>
        <b/>
        <sz val="8"/>
        <rFont val="Century Gothic"/>
        <family val="2"/>
      </rPr>
      <t>LOCALIZACION GEOGRAFICA:</t>
    </r>
    <r>
      <rPr>
        <sz val="8"/>
        <rFont val="Century Gothic"/>
        <family val="2"/>
      </rPr>
      <t xml:space="preserve"> LAS 16 JURISDICCIONES SANITARIAS
</t>
    </r>
    <r>
      <rPr>
        <b/>
        <sz val="8"/>
        <rFont val="Century Gothic"/>
        <family val="2"/>
      </rPr>
      <t>EFECTOS DE LA NO REALIAZACION DE ACCIONES:</t>
    </r>
    <r>
      <rPr>
        <sz val="8"/>
        <rFont val="Century Gothic"/>
        <family val="2"/>
      </rPr>
      <t xml:space="preserve"> NINGUNA.
</t>
    </r>
    <r>
      <rPr>
        <b/>
        <sz val="8"/>
        <rFont val="Century Gothic"/>
        <family val="2"/>
      </rPr>
      <t>POBLACION AFECTADA:</t>
    </r>
    <r>
      <rPr>
        <sz val="8"/>
        <rFont val="Century Gothic"/>
        <family val="2"/>
      </rPr>
      <t xml:space="preserve"> NINGUNA YA QUE LOS SERVICIOS QUE OTORGA EL ORGANISMO SE LLEVARON A CABO SIN NINGUN CONTRATIEMPO.
</t>
    </r>
    <r>
      <rPr>
        <b/>
        <sz val="8"/>
        <rFont val="Century Gothic"/>
        <family val="2"/>
      </rPr>
      <t xml:space="preserve">IMPACTO EN LOS OBJETIVOS INSTITUCIONALES: </t>
    </r>
    <r>
      <rPr>
        <sz val="8"/>
        <rFont val="Century Gothic"/>
        <family val="2"/>
      </rPr>
      <t>NINGUNO.</t>
    </r>
  </si>
  <si>
    <r>
      <t>A)</t>
    </r>
    <r>
      <rPr>
        <b/>
        <sz val="8"/>
        <rFont val="Century Gothic"/>
        <family val="2"/>
      </rPr>
      <t>SITUACIÓN:</t>
    </r>
    <r>
      <rPr>
        <sz val="8"/>
        <rFont val="Century Gothic"/>
        <family val="2"/>
      </rPr>
      <t xml:space="preserve"> EL SUBEJERCICIO ES ORIGINADO EN PAPELERIA, MATERIALES DE LIMPIEZA, MATERIALES DE CURACION, MATERIALES DE LABORATORIO, COMBUSTIBLES, ETC.
</t>
    </r>
    <r>
      <rPr>
        <b/>
        <sz val="8"/>
        <rFont val="Century Gothic"/>
        <family val="2"/>
      </rPr>
      <t>CAUSAS DE LA SITUACIÓN:</t>
    </r>
    <r>
      <rPr>
        <sz val="8"/>
        <rFont val="Century Gothic"/>
        <family val="2"/>
      </rPr>
      <t xml:space="preserve"> SE ENCUENTRA EN PROCESO DE LICITACION LA COMPRA DE LOS INSUMOS CORRESPONDIENTES. 
</t>
    </r>
    <r>
      <rPr>
        <b/>
        <sz val="8"/>
        <rFont val="Century Gothic"/>
        <family val="2"/>
      </rPr>
      <t>INSUMOS QUE SE DEJARON DE ADQUIRIR (CUANTIFICAR):</t>
    </r>
    <r>
      <rPr>
        <sz val="8"/>
        <rFont val="Century Gothic"/>
        <family val="2"/>
      </rPr>
      <t xml:space="preserve"> LAPICES, PLUMAS, ORECTOR, LIGAS, SEPARADORES, JERGAS, JABON, ESCOBAS, DESINFECTANTES, TRAPIADORES, JERINGAS, GUANTES, ALGODON, ALCOHOL, FLOUR, LEVONGESTREL, ACETATO DE MEDROXIPROGESTERONA, ESTROGENOS CONJUGADOS, ETINILESTRADIOL, ESPIRONOLACTONA, ENTRE OTROS. 
</t>
    </r>
    <r>
      <rPr>
        <b/>
        <sz val="8"/>
        <rFont val="Century Gothic"/>
        <family val="2"/>
      </rPr>
      <t>PROYECTOS, ACCIONES O PROGRAMAS PÚBLICOS QUE SE DEJARON DE REALIZAR
(CUANTIFICAR):</t>
    </r>
    <r>
      <rPr>
        <sz val="8"/>
        <rFont val="Century Gothic"/>
        <family val="2"/>
      </rPr>
      <t xml:space="preserve"> NINGUNO TODA VEZ QUE SE TIENEN EN EXISTENCIAS EN EL ALMACEN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</si>
  <si>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r>
      <t>A)</t>
    </r>
    <r>
      <rPr>
        <b/>
        <sz val="8"/>
        <rFont val="Century Gothic"/>
        <family val="2"/>
      </rPr>
      <t>SITUACIÓN:</t>
    </r>
    <r>
      <rPr>
        <sz val="8"/>
        <rFont val="Century Gothic"/>
        <family val="2"/>
      </rPr>
      <t xml:space="preserve"> EL SUBEJERCICIO ES ORIGINADO EN EL PAGO DE HONORARIOS, CAPACITACION, SERVICIO DE RECOLECCION DE RESIDUOS BIOLOGICOS - INFECCIOSOS Y FORMATOS OFICIALES
</t>
    </r>
    <r>
      <rPr>
        <b/>
        <sz val="8"/>
        <rFont val="Century Gothic"/>
        <family val="2"/>
      </rPr>
      <t xml:space="preserve">CAUSAS DE LA SITUACION: </t>
    </r>
    <r>
      <rPr>
        <sz val="8"/>
        <rFont val="Century Gothic"/>
        <family val="2"/>
      </rPr>
      <t xml:space="preserve">EL SERVICIO DE RECOLECCION FUE OTORGADO PAGANDOSE ESTE A MES VENCIDO, POR OTRA PARTE SE ESTA EN ESPERA DE LAS FACTUAS DE COMISA PARA SU PAGO POR CONCEPTO DE RECETAS Y FORMATOS MEDICOS; POR OTRA PARTE NO SE TIENE EL 100% DE LA PLANTILLA DEL PERSONAL DE HONORARIOS DEL PROGRAMA DE SEGURO POPULAR, DE RED METROPOLITANA Y DE FORTALECIMIENTO DE PROGRAMAS DEBIDO A QUE EL PERSONAL NO HA REUNIDO CON LOS REQUISITOS PARA SER CONTRATADOS POR ULTIMO EN CUANTO A CAPACITACION E TIENEN EN PROCESO LOS CONTRATOS PARA LLEVAR A CABO LOS CURSOS DE CAPACITACION AL PERSONAL DE LOS SERVICIOS DE SALUD PUBLICA DEL DISTRITO FEDERAL.
</t>
    </r>
    <r>
      <rPr>
        <b/>
        <sz val="8"/>
        <rFont val="Century Gothic"/>
        <family val="2"/>
      </rPr>
      <t>INSUMOS QUE SE DEJARON DE ADQUIRIR (CUANTIFICAR):</t>
    </r>
    <r>
      <rPr>
        <sz val="8"/>
        <rFont val="Century Gothic"/>
        <family val="2"/>
      </rPr>
      <t xml:space="preserve"> NINGUNO YA QUE SE ESTA EN ESPERA DE LAS FACTURAS PARA EL PAGO
</t>
    </r>
    <r>
      <rPr>
        <b/>
        <sz val="8"/>
        <rFont val="Century Gothic"/>
        <family val="2"/>
      </rPr>
      <t>PROYECTOS, ACCIONES O PROGRAMAS PÚBLICOS QUE SE DEJARON DE REALIZAR
(CUANTIFICAR):</t>
    </r>
    <r>
      <rPr>
        <sz val="8"/>
        <rFont val="Century Gothic"/>
        <family val="2"/>
      </rPr>
      <t xml:space="preserve"> NINGUNO YA QUE LOS SERVICIOS FUERON OTORGADOS 
</t>
    </r>
    <r>
      <rPr>
        <b/>
        <sz val="8"/>
        <rFont val="Century Gothic"/>
        <family val="2"/>
      </rPr>
      <t>LOCALIZACIÓN GEOGRÁFICA DE LOS PROYECTOS, ACCIONES O PROGRAMAS PÚBLICOS:</t>
    </r>
    <r>
      <rPr>
        <sz val="8"/>
        <rFont val="Century Gothic"/>
        <family val="2"/>
      </rPr>
      <t xml:space="preserve"> LAS 16 JURISDICCIONES  SANITARIAS            
</t>
    </r>
    <r>
      <rPr>
        <b/>
        <sz val="8"/>
        <rFont val="Century Gothic"/>
        <family val="2"/>
      </rPr>
      <t>EFECTO DE LA NO REALIZACIÓN DE ACCIONES:</t>
    </r>
    <r>
      <rPr>
        <sz val="8"/>
        <rFont val="Century Gothic"/>
        <family val="2"/>
      </rPr>
      <t xml:space="preserve"> NINGUNA
</t>
    </r>
    <r>
      <rPr>
        <b/>
        <sz val="8"/>
        <rFont val="Century Gothic"/>
        <family val="2"/>
      </rPr>
      <t>POBLACIÓN IMPACTADA :</t>
    </r>
    <r>
      <rPr>
        <sz val="8"/>
        <rFont val="Century Gothic"/>
        <family val="2"/>
      </rPr>
      <t xml:space="preserve"> NINGUNA
</t>
    </r>
    <r>
      <rPr>
        <b/>
        <sz val="8"/>
        <rFont val="Century Gothic"/>
        <family val="2"/>
      </rPr>
      <t>IMPACTO EN LOS OBJETIVOS INSTITUCIONALES:</t>
    </r>
    <r>
      <rPr>
        <sz val="8"/>
        <rFont val="Century Gothic"/>
        <family val="2"/>
      </rPr>
      <t xml:space="preserve"> NINGUNO</t>
    </r>
  </si>
  <si>
    <t>REVISO________________</t>
  </si>
  <si>
    <t>AUTORIZO__________________________</t>
  </si>
  <si>
    <t>REVISO__________________________________</t>
  </si>
  <si>
    <t>EJE 2. EQUIDAD</t>
  </si>
  <si>
    <t>SE ASEGURARA EL ACCESO A SERVICIOS MÉDICOS Y LA DISPONIBILIDAD DE MEDICAMENTOS GRATUITOS A LA POBLACIÓN SIN SEGURIDAD SOCIAL.
FORTALECERAMOS LOS PROGRAMAS PARA LA PROMOCIÓN, PREVENCIÓN Y MANEJO DE RIESGOS Y DAÑOS A LA SALUD</t>
  </si>
  <si>
    <t>PROGRAMA DE VACUNACIÓN UNIVERSAL</t>
  </si>
  <si>
    <t>ATENCION MÉDICA A PERSONAS INFECTADAS CON EL VIRUS DEL VIH - SIDA Y OTRAS ENFERMEDADES DE TRANSMISIÓN SEXUAL</t>
  </si>
  <si>
    <t>SERVICIOS DE SEGUNDO NIVEL DE ATENCION</t>
  </si>
  <si>
    <t>ATENCION A LA POBLACION DE  LAS 16 JURISDICCIONES SANITARIAS, ASI COMO LA ZONA CONURBADA DEL DISTRITO FEDERAL, APLICANDO 1,815,205 DOSIS DE VACUNA CON UNA COBERTURA DE 37.02% A MENORES DE 1 AÑO, 40.80 % EN 1 AÑO Y DE 1A 4 84.68%</t>
  </si>
  <si>
    <t>ATENCION A LA POBLACION DE  LAS 16 JURISDICCIONES SANITARIAS, ASI COMO LA ZONA CONURBADA DEL DISTRITO FEDERAL. EL TRATAMIENTO DE LAS PERSONAS CON VIH QÚE SE ATIENDEN EN LA CLÍNICA CONDESA SE BASA EN LA GUÍA DE
MANEJO ANTIRRETROVIRAL DE LAS PERSONAS CON VIH CUARTA EDICIÓN, 2008. SE ATENDIERON A 61,577 PERSONAS, EL PORCENTAJE DE 92.23. LA POBLACION QUE LE CORRESPONDE ATENDER AL ORGANISMO ES DEL 48.7% CON RESPECTO A LA POBLACION TOTAL</t>
  </si>
  <si>
    <t>ATENCION A LA POBLACION DEL DISTRITO FEDERAL, ASI COMO A LA DE LA ZONA CONURBADA DEL DISTRITO FEDERAL.</t>
  </si>
  <si>
    <t>MANTENER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ERRADICACÓN DE ENFERMEDADES PREVENIBLES POR VACUNACIÓN</t>
  </si>
  <si>
    <t>EN LA CLINICA DE ESPECIALIDADES CONDESA, SE LLEVAN A CABO DETECCIONES TEMPRANAS DE LA INFECCION POR VIH, DE ACUERDO A LA  NORMA OFICIAL MEXICANA 010-SSA2-1993 ASI COMO DE OTRAS INFECCIONES DE TRANSMISION SEXUAL LAS CUALES SON PUERTA DE ENTRADA PARA EL VIRUS DE LA INMUNODEFICIENCIA HUMANA.</t>
  </si>
  <si>
    <t>EN EL HOSPITAL GENERAL DE TICOMÁN SE PROPORCIONAN SERVICIOS DE ESPECIALIDADES BÁSICAS COMO: CIRUGÍA, MEDICINA INTERNA, PEDIATRIA Y GINECO-OBSTETRICIA, PARA LA POBLACIÓN QUE NO CUENTA CON SEGURIDAD SOCIAL EN EL DISTRITO FEDERAL.</t>
  </si>
  <si>
    <t>PROMEDIO DE POBLACION AL QUE SE LE APLIACA LA VACUNACIÓN:
DOSIS APLICADAS / DOSIS PROGRAMADAS CON RAMO 33
( 1,815,205/1,805,978 ) 100 = 100.51%
TRIMESTRAL</t>
  </si>
  <si>
    <t>PROMEDIO DE CONSULTAS REALIZADAS:
CONSULTAS OTOTGADAS / CONSULTAS PROGRAMADAS
(61,577/ 66,766)*100 = 92.2 %
TRIMESTRAL</t>
  </si>
  <si>
    <t>PROMEDIO DE POBLACION AL QUE SE OTORGO ATENCION DE SEGUNDO NIVEL
No. DE EGRESOS HOPITALARIOS REALIZADOS / No. DE EGRESOS HOPITALARIOS PROGRAMADOS
(35,754 / 35,619)*100 = 100.4%
TRIMESTRAL</t>
  </si>
  <si>
    <t>PROGRAMA DE DETECCÓN DE CANCER CERVICO UTERINO Y DE MAMA</t>
  </si>
  <si>
    <t>ASEGURAR LOS DERECHOS A LA SALUD DE LAS MUJERES Y DISMINUIR LA TASA DE MORTALIDAD Y MORBILIDAD POR CANCER CERVICO UTERINO Y MAMARIO, INCREMENTANDO LAS ACCIONES DE DIFUSIÓN DE LA PREVENCIÓN; INCREMENTO EN LA PROMOCION EN LOS CENTROS DE SALUD, CLINICAS DE ESPECIALIDADES; REALIZAR ESTUDIOS DE MASTOGRAFIAS EN LA 16 JURISDICCIONES SANITARIAS. ES DE SEÑALAR QUE LAS DETECCIONES SE REALIZAN EN 206 CENTROS DE SALUD, 62 CENTROS DE SALUD TIII, 44 TII Y 100 TI Y 5 CLINICAS DE ESPECIALIDADES LAS ACCIONES DE DETECCIÓN OPORTUNA DEL CÁNCER CERVICO UTERINO QUE SE REALIZARON EN LOS CENTROS DE SALUD T-1, T-II, Y T-III DURANTE EL PERIODO DE ENERO A JUNIO DEL PRESENTE AÑO SON: LA TOMA DE LA CITOLOGÍA CERVICAL. EL PROCESAMIENTO DE ESTUDIOS CITOLÓGICOS LA IDENTIFICACIÓN DE LESIONES PRECURSORAS Y CÁNCER CÉRVICO UTERINO. LA REFERENCIA A CLÍNICAS DE COLPOSCOPIA Y EN CASOS POSITIVOS A CÁNCER A UNIDADES CON SERVICIO ONCOLÓGICO. EN EL PERIODO SE ATENDIERON A 266,632 PERSONAS A LAS CUALES SE LES REALIZO LA CITOLOGÍA CERVICAL.CON RELACIÓN A LAS ACCIONES DE DETECCIÓN OPORTUNA DEL CÁNCER MAMA, SE HAN REALIZADO:LA EXPLORACIÓN CLÍNICA DE LA MAMA.LA ENSEÑANZA DE LA TÉCNICA DE AUTOEXPLORACIÓN MAMARIA.LA IDENTIFICACIÓN DE PATOLOGÍA MAMARIA NO ONCOLÓGICA.LA REFERENCIA DE PACIENTES MAYORES DE 40 AÑOS A LA REALIZACIÓN DEL ESTUDIO DE MASTOGRAFÍA Y A SUVEZ EL ESTUDIO AL CENTRO DE DIAGNÓSTICO RADIOLÓGICO PARA SÚ INTERPRETACIÓN E IMPRESIÓN DIAGNÓSTICA O LA REFERENCIA DE PACIENTES CON LESIONES Y CÁNCER DE MAMA A UNIDADES MEDICAS DEL 2DO. Y 3ER.NIVEL.</t>
  </si>
  <si>
    <t>SALUD. A PARTIR DEL RESPETO A LOS DERECHOS DE LAS MUJERES, SE GARANTIZARA SU LIBERTAD A DECIDIR SOBRE SU CUERPO Y SALUD REPRODUCTIVA MEDIANTE PROGRAMAS DE PREVENCION Y ATENCION A LA SALUD INTEGRAL</t>
  </si>
  <si>
    <t>REALIZAR LA PRVENCION DEL CANCER CERVICO UTERINO NY DE MAMA A TRAVES DE LA DETECCION OPORTUNA A MUJERES CON PERFIL DE RIESGO ENTRE LOS 25 Y 64 AÑOS DE EDAD.</t>
  </si>
  <si>
    <t>EJE 2 EQUIDAD</t>
  </si>
  <si>
    <t>TOMA DE ESTUDIOS DE CITOLOGIA CERVICAL, DE DETECCION DE VPH, EXPLORACION CLINICA DE LA MAMA, TOMA DE MASTOGRAFIAS Y TOMA DE ESTUDIO DE ULTRASONIDO MAMARIO</t>
  </si>
  <si>
    <t xml:space="preserve">Indicador: PROMEDIO DE ESTUDIOS REALIZADOS A MUJERES: ESTUDIOS REALIZADOS / ESTUDIOS PROGRAMADOS (63,754 / 64,853)*100= 98.3%
Interpretación: SE TIENE UN RANGO SATISFACTORIO DEBIDO A LA ALTA PROMOCION DEL PROGRAMA </t>
  </si>
  <si>
    <t xml:space="preserve">Fin: Prevenir las enfermedades en individuos o grupos y mantener la
eliminación, control o erradicación de las enfermedades transmisibles prevenibles por vacunación. </t>
  </si>
  <si>
    <t>Propósito : Para llevar a cabo
estos objetivos, los profesionales de la salud deben mantener como prioridad la inmunización oportuna, incluyendo la inmunoprofilaxis activa y pasiva en los grupos de edad más vulnerables.</t>
  </si>
  <si>
    <t>Componentes: Programa de vacunación en niños menores de 8 años de edad y a grupos vulnerables</t>
  </si>
  <si>
    <t>Actividades:Vacunación gratuita y permanente a niños menores de 8 años de edad y a grupos vulnerables en todas las unidades de salud del Organismo de las 16 Jurisdicciones Sanitarias.</t>
  </si>
  <si>
    <t>COBERTURA DE VACUNACION</t>
  </si>
  <si>
    <t>Porcentaje de la población vacunada en menores de un año,
de un año
y de uno a cuatro años</t>
  </si>
  <si>
    <t>TRIMESTRAL</t>
  </si>
  <si>
    <t>(población/esquemas completos(edad)) X 100</t>
  </si>
  <si>
    <t>Fin:Atención Hospitalaria.</t>
  </si>
  <si>
    <t>Propósito : Otorgar atención hospitalaria a la población carente de derechohabiencia laboral y que reside en el Distrito Federal.</t>
  </si>
  <si>
    <t>Componentes:Consulta especializada y hospitalización</t>
  </si>
  <si>
    <t>Actividades: Atención a pacientes que requieren de servicio especializado a travez de la consulta externa o de urgencia, lacual determinara el tratamiento a seguir mediante hospitalización o consulta ambulatoria.</t>
  </si>
  <si>
    <t>COBERTURA DE ATENCION HOSPITALARIA</t>
  </si>
  <si>
    <t>Porcentaje de atención hospitalaria</t>
  </si>
  <si>
    <t>SAHE</t>
  </si>
  <si>
    <t xml:space="preserve">Fin:Detectar oportunamente el cancer de la mujer </t>
  </si>
  <si>
    <t>Propósito : Disminuir la incidencia de la población del cancer cervico uterino y mamario en la población femenina que reside en el Distrito Federal</t>
  </si>
  <si>
    <t>Componentes: Mujeres en edad fertil que reside en el Distrito Federal carente de derechohabiencia laboral.</t>
  </si>
  <si>
    <t>Actividades: Detección a travez de estudios  de citologia exploración clínica mamaria.</t>
  </si>
  <si>
    <t>COBERTURA DE DETECCION</t>
  </si>
  <si>
    <t>Porcentaje de detecciones realizadas</t>
  </si>
  <si>
    <t>SICAM</t>
  </si>
  <si>
    <t>PROVAC
el programa se encuentra en desarrollo</t>
  </si>
  <si>
    <t xml:space="preserve">
(egresos /consultas) x100
(2259/10070)*100</t>
  </si>
  <si>
    <t xml:space="preserve">
detecciones /pob de 25 a 64 x 100
63764/1227394*100</t>
  </si>
  <si>
    <t>TOTAL UE</t>
  </si>
  <si>
    <t>SE ASEGURARÁ EL ACCESO A SERVICIOS MÉDICOS Y LA DISPONIBILIDAD DE MEDICAMENTOS GRATUITOS A LA POBLACIÓN SIN SEGURIDAD SOCIAL.</t>
  </si>
  <si>
    <t>PROMEDIO DE CONSULTAS REALIZADAS:
CONSULTAS OTOTGADAS / CONSULTAS PROGRAMADAS
(14,747/ 16,069)*100 = 91.7 %</t>
  </si>
  <si>
    <t>REVISO_________________</t>
  </si>
  <si>
    <t>REVISO_______________________________</t>
  </si>
  <si>
    <t>REVISO______________________________________</t>
  </si>
  <si>
    <t xml:space="preserve">•LA ATENCIÓN PARA PACIENTES CON ETS Y VIH/SIDA SE REALIZARÁ PRIORITARIMENTE EN LA CLÍNICA ESPECILIZADA CONDESA.
•LA DETECCIÓN Y ORIENTACIÓN SOBRE MEDIDAS PREVENTIVAS PARA ESTE TIPO DE PADECIMIENTOS SE REALIZARÁ ADEMÁS DE LA CLÍNCIA CONDESA EN TODAS LAS UNIDADES MÉDICAS DE LAS 16 JURISDICCIONES SANITARIAS.
•SE GESTIONARÁ EL ABASTO OPORTUNO Y SUFICIENTE DE INSUMOS PARA ESTAR EN POSIBILIDADES DE BRINDAR UNA ATENCIÓN DE CALIDAD. 
•SE SUPERVISARÁ Y VIGILARÁ LA OPERACIÓN DE ESTOS PROGRAMAS CON ESTRICTO APEGO A LA NORMATIVIDAD.
•SE EVALUARÁ Y RETROALIMENTARÁ A LAS JURISDICCIONES SANITARIAS CON LA FINALIDAD DE MEJORAR EL PROGRAMA Y LA ATENCIÓN A LOS USUARIOS.
</t>
  </si>
  <si>
    <t>ELABORO_______________________________</t>
  </si>
  <si>
    <t>AUTORIZO_____________________________</t>
  </si>
  <si>
    <t>REVISO_________________________________</t>
  </si>
  <si>
    <t>ELABORO_________________________</t>
  </si>
  <si>
    <t>LA VARIACION REFLEJADA ES CORRESPONDIENTE A QUE LOS SERVICIOS DE TELEFONIA CONVENCIONAL Y DE POLICIA AUXILIAR, TODA VEZ QUE ESTOS SON PAGADOS A MES VENCIDO SITUACION QUE REFLEJA UNA VARIACION BAJA CON RELACION AL PRESUPUESTO PROGRAMADO</t>
  </si>
  <si>
    <t>LA VARIACION CORRESPONDE A QUE SE ENCUENTRA EN PROCESO DE LICITACION LOS INSUMOS DE MEDICAMENTOS, MATERIAL DE CURACION Y MATERIAL DE LABORATORIO, SIN EMBARGO LA META FUE ALCANZADA TODA VEZ QUE ESTA DEMANDA FUE ATENDIDA CON INSUMOS QUE SE TENIAN EN EL ALMACEN CENTRAL.</t>
  </si>
  <si>
    <t>NO SE CUENTA CON LA INFORMACION DE METAS POR PARTE DE LAS AREAS SUSTANTIVAS, SIN EMBARGO  EN CUANTO A PRESUPUESTO SE REFIERE SE ENCUENTRA EN UN RANGO SATISFACTORIO TODA VEZ QUE LA NOMINA DEL PERSONAL FUE APLICADA, ASI COMO LA APLICACION DEL GASTO EN  LA COMPRA DE SUSTANCIAS QUIMICAS PARA EL FUNCIONAMIENTO DE ESTE PROGRAMA.</t>
  </si>
  <si>
    <t>LAS ACTIVIDADES DE PROMOCION Y PREVENCION HAN PREDOMINADO EN PERSONAS EN ETAPA REPRODUCTIVA, LO QUE HA MOTIVADO EL AUMENTO DE ACUERDO A LO PROGRAMADO; POR OTRA PARTE EN CUANTO A PRESUPUESTO SE REFIERE ENCUENTRA EN UN RANGO SATISFACTORIO TODA VEZ QUE LAS ACCIONES SON LLEVADAS CON EL MISMO PERSONAL DEL ORGANISMO RAZON POR LA CUAL NO IMPLICA UN GASTO MAYOR.</t>
  </si>
  <si>
    <t>LA ACTIVIDAD SE ENCUENTRA EN UN RANGO SATISFACTORIO</t>
  </si>
  <si>
    <t>EN EL PRESENTE TRIMESTRE SE ATENDIO CONTINGENCIA POR INUNDACIONES EN TRES JURISDICCIONES SANITARIAS PRINCIPALMENTE LO QUE MOTIVO DESPLAZAR PERSONAL DE SALUD A LAS ZONAS AFECTADAS, PARA LA ATENCION EN CAMPO, PARA REALIZAR ACTIVIDADES PREVENTIVAS PRINCIPALMENTE, DISMINUYENDO LA PRODUCTIVIDAD EN LAS UNIDADES DE SALUD. ASIMISMO  SE ESTA EN ESPERA DE LAS FACTURAS DE LIMPIEZA Y DE RECOLECCION DE RESIDUOS BIOLOGICOS - INFECCIOSOS YA QUE ESTOS SON PAGADOS A MES VENCIDO, POR OTRA PARTE  NO SE OCUPO LA PLANTILLA DE PERSONAL AL 100% Y SE TIENEN PLAZAS POR INTERINATO ASI COMO PERSONAL QUE INCURRIO EN FALTAS LOS CUALES NO SON ACREDORES A LOS ESTIMULOS MENXUALES, TRIMESTRALES Y ANUALES</t>
  </si>
  <si>
    <t>EL NO LOGRO DE LA METAS SE DEBE A QUE EL CENTRO DERMATOLOGICO DE LA PASCUA SE ENCUENTRA EN REMODELACION, SIN EMBRAGO SE LLEVO A CABO EL PAGO DEL PERSONAL QUE LABORA EN ESTE CENTRO RAZON POR LA CUAL SE TIENE UN GASTO EN LA ACTIVIDAD.</t>
  </si>
  <si>
    <t>SE EST EN PROCESO DE CONTRATACION DE LAS PLAZAS DE TICOMAN, ASI COMO POR FALTAS, RETARDOS EN QUE INCURRE EL PERSONAL QUE APOYA EL SEGURO POPULAR</t>
  </si>
  <si>
    <t>EL MANTENIMIENTO DE INMUEBLE DE XOCONGO 225 VA EN FUNCION DE LAS NECESAIDADES QUE SURGAN PARA EL EDIFICIO.</t>
  </si>
  <si>
    <t>SE ESTABLECEN ESTRATEGIAS PARA INCREMENTAR EL MANTENIMIENTO NECESARIO REQUERIDO EN LAS DIFERENTES JURISDICCIONES Y PROVEER DE UN MEJOR SERVICIO A LA POBLACION, EN CUANTO A PRESUPUESTO SE REFIERE SE OTORGO EL PAGO DE LOS TRABAJADORES QUE LABORAN EN ESTA RAMA AUN CUANDO NO SE HAYA LOGRADO LA META.</t>
  </si>
  <si>
    <t>SE ATENDIERON EL 1.58% DE EQUIPOS LOS CUALES SE ENCONTRBAN EN MALAS CONDICIONES SE PRETENDE PROGRAMAR LA ATENCION DE MAS EQUIPOS CON LA FINALIDAD DE BENEFICIAR A UNA MAYOR POBLACION , EN CUANTO A PRESUPUESTO SE REFIERE SE LLEVO A CABO EL PAGO DE LA NOMINA DEL PERSONAL QUE LABORO ASI MISMO SE RACIONALIZO EL GASTO EN COMBUSTIBLES POR OTRA PARTE SE ESTA EN PROCESO DE LICITACION LA CONTRATACION DE LA EMPRESA QUE LLEVARA A CABO EL MANTENIMIENTO DE LOS EQUIPOS MEDICOS DE LAS UNIDADES DE ATENCION MEDICA</t>
  </si>
  <si>
    <t>EN CUANTO A METAS SE REFIERE, LAS DOSIS APLICADAS DURANTE LAS SEMANAS NACIONALES DE VACUNACION ANTIRRABICA SERAN REPORTADAS EN EL SEGUNDO INFORME DE AVANCES Y RESULTADOS, TODA VEZ QUE EL SISTEMA DE INFORMACION DE SALUD (SIS) ACUMULA Y REPORTA LA ULTIMA SEMANA DE MARZO HASTE EL MES SUBSECUENTE; SIN EMBARGO  EN CUANTO A PRESUPUESTO SE REFIERE SE ENCUENTRA EN UN RANGO SATISFACTORIO TODA VEZ QUE LA NOMINA DEL PERSONAL FUE APLICADA, ASI COMO LA APLICACION DEL GASTO EN  LA COMPRA DE SUSTANCIAS QUIMICAS PARA EL FUNCIONAMIENTO DE ESTE PROGRAMA.</t>
  </si>
  <si>
    <t>EN CUANTO A METAS SE REFIERE SE ENCUENTRA EN UN RANGO SATISFACTORIO SIN EMBARGO  EN PRESUPUESTO SE REFIERE SE TIENE EN PROCESO DE LICITACION LOS MATERIALES DE CURACION Y ARTICULOS DE LIMPIEZARAZON POR LA CUAL NUESTRO ALCANC EN ESTA META ES BAJO; ES DE SEÑALAR QUE EL CUMPLIMIENTO DE LA META SE ATENDIO CON LOS INSUMOS QUE SE CONTABAN EN EL ALMACEN DEL ORGANISMO.</t>
  </si>
  <si>
    <t xml:space="preserve">EL PROGRAMA DE VACUNACIÓN UNIVERSAL, SE LLEVA A CABO MEDIANTE DOS ESTRATEGIAS ESENCIALMENTE: 
EL PROGRAMA PERMANENTE DE VACUNACIÓN Y ACCIONES INTENSIVAS:
LAS ACTIVIDADES PERMANENTES SE LLEVAN A CABO  EN LAS UNIDADES DE SALUD DEL DISTRITO FEDERAL, DICHAS ACTIVIDADES DE DESARROLLAN DE  MANERA CONTINUA A LO LARGO DE TODO EL AÑO, MEDIANTE ACTIVIDADES DE ENFOCADAS A CUBRIR LOS ESQUEMAS BÁSICOS DE VACUNACIÓN  Y LOS ESQUEMAS COMPLEMENTARIOS EN LAS DIFERENTES EDADES. 
LA VACUNACIÓN PERMANENTE SE OFRECE SISTEMÁTICAMENTE EN LAS UNIDADES DE SALUD QUE CUENTAN CON SERVICIOS DE INMUNIZACIÓN; MEDIANTE LA OFERTA DE VACUNAS INTRAMUROS E INSTALACIÓN DE PUESTOS DE VACUNACIÓN EN DIVERSOS ESPACIOS DE LA COMUNIDAD O BIEN MEDIANTE VISITAS DOMICILIARIAS. ESTE SERVICIO SE OTORGA DURANTE TODOS LOS DÍAS LABORABLES DEL AÑO. SU PRINCIPAL OBJETIVO ES OFERTAR PERMANENTEMENTE LAS VACUNAS QUE REQUIERE LA POBLACIÓN PARA INICIAR Y COMPLETAR LOS ESQUEMAS DE VACUNACIÓN DE ACUERDO A LA EDAD.
LAS ACCIONES INTENSIVAS DE VACUNACIÓN SE ESTABLECIERON CON EL PROPÓSITO FUNDAMENTAL DE LOGRAR EL CONTROL EPIDEMIOLÓGICO EN UN PERIODO MUY CORTO DE ALGUNAS ENFERMEDADES PREVENIBLES POR VACUNACIÓN, Y PARA EL FORTALECIMIENTO DE LAS ESTRATEGIAS PARA DISMINUIR A POBLACIÓN SUSCEPTIBLE (“PUESTA AL DÍA” O “SEGUIMIENTO”) EN ACCIONES NACIONALES O REGIONALES. SU DESARROLLO SE PROGRAMA ANTES DE LA ÉPOCA DE MAYOR INCIDENCIA DE LOS PADECIMIENTOS QUE LAS VACUNAS PREVIENEN O CUANDO LAS CONDICIONES EPIDEMIOLÓGICAS ASÍ LO EXIGEN, CON EL FIN DE ROMPER LA CADENA DE TRANSMISIÓN DEL AGENTE CAUSANTE DE LA ENFERMEDAD INMUNOPREVENIBLE (BLOQUEOS VACUNALES).
</t>
  </si>
  <si>
    <t>SU PRINCIPAL OBJETIVO ES OFERTAR PERMANENTEMENTE LAS VACUNAS QUE REQUIERE LA POBLACIÓN PARA INICIAR Y COMPLETAR LOS ESQUEMAS DE VACUNACIÓN DE ACUERDO A LA EDAD.
LAS ACCIONES INTENSIVAS DE VACUNACIÓN SE ESTABLECIERON CON EL PROPÓSITO FUNDAMENTAL DE LOGRAR EL CONTROL EPIDEMIOLÓGICO EN UN PERIODO MUY CORTO DE ALGUNAS ENFERMEDADES PREVENIBLES POR VACUNACIÓN, Y PARA EL FORTALECIMIENTO DE LAS ESTRATEGIAS PARA DISMINUIR A POBLACIÓN SUSCEPTIBLE</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</si>
</sst>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 &quot;€&quot;;\-#,##0\ &quot;€&quot;"/>
    <numFmt numFmtId="182" formatCode="#,##0\ &quot;€&quot;;[Red]\-#,##0\ &quot;€&quot;"/>
    <numFmt numFmtId="183" formatCode="#,##0.00\ &quot;€&quot;;\-#,##0.00\ &quot;€&quot;"/>
    <numFmt numFmtId="184" formatCode="#,##0.00\ &quot;€&quot;;[Red]\-#,##0.00\ &quot;€&quot;"/>
    <numFmt numFmtId="185" formatCode="_-* #,##0\ &quot;€&quot;_-;\-* #,##0\ &quot;€&quot;_-;_-* &quot;-&quot;\ &quot;€&quot;_-;_-@_-"/>
    <numFmt numFmtId="186" formatCode="_-* #,##0\ _€_-;\-* #,##0\ _€_-;_-* &quot;-&quot;\ _€_-;_-@_-"/>
    <numFmt numFmtId="187" formatCode="_-* #,##0.00\ &quot;€&quot;_-;\-* #,##0.00\ &quot;€&quot;_-;_-* &quot;-&quot;??\ &quot;€&quot;_-;_-@_-"/>
    <numFmt numFmtId="188" formatCode="_-* #,##0.00\ _€_-;\-* #,##0.00\ _€_-;_-* &quot;-&quot;??\ _€_-;_-@_-"/>
    <numFmt numFmtId="189" formatCode="00"/>
    <numFmt numFmtId="190" formatCode="#,##0\ &quot;pta&quot;;\-#,##0\ &quot;pta&quot;"/>
    <numFmt numFmtId="191" formatCode="#,##0\ &quot;pta&quot;;[Red]\-#,##0\ &quot;pta&quot;"/>
    <numFmt numFmtId="192" formatCode="#,##0.00\ &quot;pta&quot;;\-#,##0.00\ &quot;pta&quot;"/>
    <numFmt numFmtId="193" formatCode="#,##0.00\ &quot;pta&quot;;[Red]\-#,##0.00\ &quot;pta&quot;"/>
    <numFmt numFmtId="194" formatCode="_-* #,##0\ &quot;pta&quot;_-;\-* #,##0\ &quot;pta&quot;_-;_-* &quot;-&quot;\ &quot;pta&quot;_-;_-@_-"/>
    <numFmt numFmtId="195" formatCode="_-* #,##0\ _p_t_a_-;\-* #,##0\ _p_t_a_-;_-* &quot;-&quot;\ _p_t_a_-;_-@_-"/>
    <numFmt numFmtId="196" formatCode="_-* #,##0.00\ &quot;pta&quot;_-;\-* #,##0.00\ &quot;pta&quot;_-;_-* &quot;-&quot;??\ &quot;pta&quot;_-;_-@_-"/>
    <numFmt numFmtId="197" formatCode="_-* #,##0.00\ _p_t_a_-;\-* #,##0.00\ _p_t_a_-;_-* &quot;-&quot;??\ _p_t_a_-;_-@_-"/>
    <numFmt numFmtId="198" formatCode="#,##0.0"/>
    <numFmt numFmtId="199" formatCode="_(* #,##0.00_);_(* \(#,##0.00\);_(* &quot;-&quot;??_);_(@_)"/>
    <numFmt numFmtId="200" formatCode="_(* #,##0_);_(* \(#,##0\);_(* &quot;-&quot;??_);_(@_)"/>
    <numFmt numFmtId="201" formatCode="0000"/>
    <numFmt numFmtId="202" formatCode="0_);\(0\)"/>
    <numFmt numFmtId="203" formatCode="#,##0.000"/>
    <numFmt numFmtId="204" formatCode="#,##0.00_ ;[Red]\-#,##0.00\ "/>
    <numFmt numFmtId="205" formatCode="0.00_ ;[Red]\-0.00\ "/>
    <numFmt numFmtId="206" formatCode="_-* #,##0.000_-;\-* #,##0.000_-;_-* &quot;-&quot;??_-;_-@_-"/>
    <numFmt numFmtId="207" formatCode="0.000"/>
    <numFmt numFmtId="208" formatCode="0.0_ ;[Red]\-0.0\ "/>
    <numFmt numFmtId="209" formatCode="#,##0_ ;[Red]\-#,##0\ "/>
    <numFmt numFmtId="210" formatCode="0.0%"/>
    <numFmt numFmtId="211" formatCode="\(0\)"/>
  </numFmts>
  <fonts count="80">
    <font>
      <sz val="10"/>
      <name val="Arial"/>
      <family val="0"/>
    </font>
    <font>
      <b/>
      <sz val="12"/>
      <color indexed="9"/>
      <name val="Century Gothic"/>
      <family val="2"/>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b/>
      <sz val="8"/>
      <color indexed="16"/>
      <name val="Century Gothic"/>
      <family val="2"/>
    </font>
    <font>
      <b/>
      <sz val="6"/>
      <color indexed="16"/>
      <name val="Century Gothic"/>
      <family val="2"/>
    </font>
    <font>
      <b/>
      <sz val="10"/>
      <color indexed="16"/>
      <name val="Arial"/>
      <family val="2"/>
    </font>
    <font>
      <b/>
      <sz val="12"/>
      <color indexed="16"/>
      <name val="Century Gothic"/>
      <family val="2"/>
    </font>
    <font>
      <sz val="10"/>
      <color indexed="16"/>
      <name val="Century Gothic"/>
      <family val="2"/>
    </font>
    <font>
      <b/>
      <vertAlign val="superscript"/>
      <sz val="8"/>
      <color indexed="16"/>
      <name val="Century Gothic"/>
      <family val="2"/>
    </font>
    <font>
      <b/>
      <vertAlign val="superscript"/>
      <sz val="9"/>
      <color indexed="16"/>
      <name val="Century Gothic"/>
      <family val="2"/>
    </font>
    <font>
      <sz val="10"/>
      <color indexed="16"/>
      <name val="Arial"/>
      <family val="2"/>
    </font>
    <font>
      <b/>
      <sz val="7"/>
      <color indexed="16"/>
      <name val="Century Gothic"/>
      <family val="2"/>
    </font>
    <font>
      <sz val="10"/>
      <color indexed="47"/>
      <name val="Century Gothic"/>
      <family val="2"/>
    </font>
    <font>
      <b/>
      <sz val="14"/>
      <color indexed="16"/>
      <name val="Century Gothic"/>
      <family val="2"/>
    </font>
    <font>
      <sz val="8"/>
      <color indexed="16"/>
      <name val="Arial"/>
      <family val="2"/>
    </font>
    <font>
      <sz val="8"/>
      <color indexed="16"/>
      <name val="Century Gothic"/>
      <family val="2"/>
    </font>
    <font>
      <b/>
      <sz val="11"/>
      <color indexed="16"/>
      <name val="Century Gothic"/>
      <family val="2"/>
    </font>
    <font>
      <b/>
      <sz val="8"/>
      <color indexed="10"/>
      <name val="Century Gothic"/>
      <family val="2"/>
    </font>
    <font>
      <sz val="8"/>
      <name val="Arial"/>
      <family val="2"/>
    </font>
    <font>
      <b/>
      <sz val="8"/>
      <color indexed="16"/>
      <name val="Arial"/>
      <family val="2"/>
    </font>
    <font>
      <b/>
      <sz val="13.5"/>
      <name val="Century Gothic"/>
      <family val="2"/>
    </font>
    <font>
      <b/>
      <sz val="13"/>
      <name val="Century Gothic"/>
      <family val="2"/>
    </font>
    <font>
      <b/>
      <sz val="9"/>
      <color indexed="16"/>
      <name val="Century Gothic"/>
      <family val="2"/>
    </font>
    <font>
      <b/>
      <sz val="8.5"/>
      <color indexed="16"/>
      <name val="Century Gothic"/>
      <family val="2"/>
    </font>
    <font>
      <b/>
      <sz val="9"/>
      <color indexed="8"/>
      <name val="Century Gothic"/>
      <family val="2"/>
    </font>
    <font>
      <b/>
      <sz val="8"/>
      <color indexed="8"/>
      <name val="Century Gothic"/>
      <family val="2"/>
    </font>
    <font>
      <sz val="8"/>
      <color indexed="8"/>
      <name val="Century Gothic"/>
      <family val="2"/>
    </font>
    <font>
      <b/>
      <vertAlign val="superscript"/>
      <sz val="8"/>
      <color indexed="8"/>
      <name val="Century Gothic"/>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2"/>
      <color indexed="8"/>
      <name val="Calibri"/>
      <family val="2"/>
    </font>
    <font>
      <sz val="150"/>
      <color indexed="8"/>
      <name val="Calibri"/>
      <family val="2"/>
    </font>
    <font>
      <sz val="10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right>
        <color indexed="63"/>
      </right>
      <top style="thin"/>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bottom>
        <color indexed="63"/>
      </bottom>
    </border>
    <border>
      <left>
        <color indexed="63"/>
      </left>
      <right style="thin">
        <color indexed="60"/>
      </right>
      <top>
        <color indexed="63"/>
      </top>
      <bottom style="thin"/>
    </border>
    <border>
      <left style="thin">
        <color indexed="60"/>
      </left>
      <right style="thin">
        <color indexed="60"/>
      </right>
      <top style="thin">
        <color indexed="60"/>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9" fillId="0" borderId="8" applyNumberFormat="0" applyFill="0" applyAlignment="0" applyProtection="0"/>
    <xf numFmtId="0" fontId="79" fillId="0" borderId="9" applyNumberFormat="0" applyFill="0" applyAlignment="0" applyProtection="0"/>
  </cellStyleXfs>
  <cellXfs count="343">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5" fillId="0" borderId="0" xfId="0" applyFont="1" applyAlignment="1">
      <alignment horizontal="justify"/>
    </xf>
    <xf numFmtId="0" fontId="5" fillId="0" borderId="0" xfId="0" applyFont="1" applyAlignment="1">
      <alignment/>
    </xf>
    <xf numFmtId="179" fontId="3" fillId="0" borderId="13" xfId="48" applyNumberFormat="1" applyFont="1" applyBorder="1" applyAlignment="1">
      <alignment/>
    </xf>
    <xf numFmtId="43" fontId="3" fillId="0" borderId="13" xfId="48" applyFont="1" applyBorder="1" applyAlignment="1">
      <alignment/>
    </xf>
    <xf numFmtId="178" fontId="3" fillId="0" borderId="13" xfId="48" applyNumberFormat="1" applyFont="1" applyBorder="1" applyAlignment="1">
      <alignment/>
    </xf>
    <xf numFmtId="0" fontId="3" fillId="0" borderId="16" xfId="0" applyFont="1" applyBorder="1" applyAlignment="1">
      <alignment/>
    </xf>
    <xf numFmtId="0" fontId="4" fillId="0" borderId="13" xfId="0" applyFont="1" applyBorder="1" applyAlignment="1" quotePrefix="1">
      <alignment horizontal="center"/>
    </xf>
    <xf numFmtId="0" fontId="9" fillId="0" borderId="13" xfId="0" applyFont="1" applyBorder="1" applyAlignment="1">
      <alignment horizontal="center"/>
    </xf>
    <xf numFmtId="0" fontId="7" fillId="0" borderId="13" xfId="0" applyFont="1" applyBorder="1" applyAlignment="1">
      <alignment horizontal="center"/>
    </xf>
    <xf numFmtId="0" fontId="10" fillId="0" borderId="13" xfId="0" applyFont="1" applyBorder="1" applyAlignment="1">
      <alignment/>
    </xf>
    <xf numFmtId="0" fontId="7" fillId="0" borderId="16" xfId="0" applyFont="1" applyBorder="1" applyAlignment="1">
      <alignment horizontal="center"/>
    </xf>
    <xf numFmtId="0" fontId="10" fillId="0" borderId="16" xfId="0" applyFont="1" applyBorder="1" applyAlignment="1">
      <alignment/>
    </xf>
    <xf numFmtId="0" fontId="10" fillId="0" borderId="17" xfId="0" applyFont="1" applyBorder="1" applyAlignment="1">
      <alignment/>
    </xf>
    <xf numFmtId="2" fontId="10" fillId="0" borderId="13" xfId="0" applyNumberFormat="1" applyFont="1" applyBorder="1" applyAlignment="1">
      <alignment/>
    </xf>
    <xf numFmtId="0" fontId="11" fillId="0" borderId="0" xfId="0" applyFont="1" applyAlignment="1">
      <alignment horizontal="right"/>
    </xf>
    <xf numFmtId="179" fontId="9" fillId="0" borderId="13" xfId="48" applyNumberFormat="1" applyFont="1" applyBorder="1" applyAlignment="1">
      <alignment horizontal="center"/>
    </xf>
    <xf numFmtId="0" fontId="4" fillId="0" borderId="10" xfId="0" applyFont="1" applyBorder="1" applyAlignment="1">
      <alignment vertical="center"/>
    </xf>
    <xf numFmtId="0" fontId="10" fillId="0" borderId="18" xfId="0" applyFont="1" applyBorder="1" applyAlignment="1">
      <alignment/>
    </xf>
    <xf numFmtId="0" fontId="10" fillId="0" borderId="11" xfId="0" applyFont="1" applyBorder="1" applyAlignment="1">
      <alignment/>
    </xf>
    <xf numFmtId="43" fontId="3" fillId="0" borderId="13" xfId="0" applyNumberFormat="1" applyFont="1" applyBorder="1" applyAlignment="1">
      <alignment/>
    </xf>
    <xf numFmtId="0" fontId="14" fillId="0" borderId="0" xfId="0" applyFont="1" applyAlignment="1">
      <alignment horizontal="right"/>
    </xf>
    <xf numFmtId="0" fontId="15" fillId="0" borderId="0" xfId="0" applyFont="1" applyAlignment="1">
      <alignment/>
    </xf>
    <xf numFmtId="0" fontId="16" fillId="0" borderId="0" xfId="0" applyFont="1" applyAlignment="1">
      <alignment horizontal="right"/>
    </xf>
    <xf numFmtId="0" fontId="10" fillId="0" borderId="0" xfId="0" applyFont="1" applyAlignment="1">
      <alignment/>
    </xf>
    <xf numFmtId="0" fontId="7" fillId="0" borderId="18" xfId="0" applyFont="1" applyBorder="1" applyAlignment="1">
      <alignment horizontal="center"/>
    </xf>
    <xf numFmtId="0" fontId="7" fillId="0" borderId="10" xfId="0"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7" fillId="0" borderId="13" xfId="0" applyFont="1" applyBorder="1" applyAlignment="1" quotePrefix="1">
      <alignment horizontal="center"/>
    </xf>
    <xf numFmtId="0" fontId="7" fillId="0" borderId="19" xfId="0" applyFont="1" applyBorder="1" applyAlignment="1" quotePrefix="1">
      <alignment horizontal="center"/>
    </xf>
    <xf numFmtId="0" fontId="7" fillId="0" borderId="18" xfId="0" applyFont="1" applyBorder="1" applyAlignment="1" quotePrefix="1">
      <alignment horizontal="center"/>
    </xf>
    <xf numFmtId="0" fontId="7" fillId="0" borderId="16" xfId="0" applyFont="1" applyBorder="1" applyAlignment="1" quotePrefix="1">
      <alignment horizontal="center"/>
    </xf>
    <xf numFmtId="0" fontId="1" fillId="0" borderId="0" xfId="0" applyFont="1" applyFill="1" applyBorder="1" applyAlignment="1">
      <alignment horizontal="center" vertical="center" wrapText="1"/>
    </xf>
    <xf numFmtId="0" fontId="2" fillId="0" borderId="0" xfId="0" applyFont="1" applyFill="1" applyAlignment="1">
      <alignment/>
    </xf>
    <xf numFmtId="0" fontId="9" fillId="0" borderId="0" xfId="0" applyFont="1" applyAlignment="1">
      <alignment/>
    </xf>
    <xf numFmtId="0" fontId="2" fillId="0" borderId="13" xfId="0" applyFont="1" applyBorder="1" applyAlignment="1">
      <alignment/>
    </xf>
    <xf numFmtId="0" fontId="2" fillId="0" borderId="16" xfId="0" applyFont="1" applyBorder="1" applyAlignment="1">
      <alignment/>
    </xf>
    <xf numFmtId="0" fontId="10" fillId="0" borderId="0" xfId="0" applyFont="1" applyAlignment="1" quotePrefix="1">
      <alignment/>
    </xf>
    <xf numFmtId="0" fontId="3" fillId="0" borderId="19" xfId="0" applyFont="1" applyBorder="1" applyAlignment="1">
      <alignment/>
    </xf>
    <xf numFmtId="0" fontId="4" fillId="0" borderId="11" xfId="0" applyFont="1" applyBorder="1" applyAlignment="1">
      <alignment vertical="center"/>
    </xf>
    <xf numFmtId="0" fontId="7" fillId="0" borderId="0" xfId="0" applyFont="1" applyAlignment="1">
      <alignment/>
    </xf>
    <xf numFmtId="0" fontId="7" fillId="0" borderId="13" xfId="0" applyFont="1" applyBorder="1" applyAlignment="1">
      <alignment horizontal="center" vertical="top"/>
    </xf>
    <xf numFmtId="0" fontId="7" fillId="0" borderId="18" xfId="0" applyFont="1" applyBorder="1" applyAlignment="1">
      <alignment wrapText="1"/>
    </xf>
    <xf numFmtId="0" fontId="7" fillId="0" borderId="20" xfId="0" applyFont="1" applyBorder="1" applyAlignment="1">
      <alignment horizontal="center"/>
    </xf>
    <xf numFmtId="0" fontId="17" fillId="33" borderId="20" xfId="0" applyFont="1" applyFill="1" applyBorder="1" applyAlignment="1">
      <alignment horizontal="centerContinuous" vertical="center"/>
    </xf>
    <xf numFmtId="0" fontId="18" fillId="33" borderId="20" xfId="0" applyFont="1" applyFill="1" applyBorder="1" applyAlignment="1">
      <alignment horizontal="justify" vertical="center" wrapText="1"/>
    </xf>
    <xf numFmtId="0" fontId="17" fillId="33" borderId="18" xfId="0" applyFont="1" applyFill="1" applyBorder="1" applyAlignment="1">
      <alignment horizontal="center" vertical="center" wrapText="1"/>
    </xf>
    <xf numFmtId="0" fontId="18" fillId="33" borderId="16" xfId="0" applyFont="1" applyFill="1" applyBorder="1" applyAlignment="1">
      <alignment horizontal="justify" vertical="center" wrapText="1"/>
    </xf>
    <xf numFmtId="0" fontId="20" fillId="34" borderId="0" xfId="0" applyFont="1" applyFill="1" applyAlignment="1">
      <alignment horizontal="centerContinuous" vertical="center" wrapText="1"/>
    </xf>
    <xf numFmtId="0" fontId="21" fillId="34" borderId="0" xfId="0" applyFont="1" applyFill="1" applyAlignment="1">
      <alignment horizontal="centerContinuous" vertical="center" wrapText="1"/>
    </xf>
    <xf numFmtId="0" fontId="17" fillId="33" borderId="16"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25" fillId="33" borderId="11" xfId="0" applyFont="1" applyFill="1" applyBorder="1" applyAlignment="1">
      <alignment horizontal="centerContinuous" vertical="center" wrapText="1"/>
    </xf>
    <xf numFmtId="0" fontId="25" fillId="33" borderId="18" xfId="0" applyFont="1" applyFill="1" applyBorder="1" applyAlignment="1">
      <alignment horizontal="center" wrapText="1"/>
    </xf>
    <xf numFmtId="0" fontId="9" fillId="0" borderId="20" xfId="0" applyFont="1" applyBorder="1" applyAlignment="1">
      <alignment horizontal="center"/>
    </xf>
    <xf numFmtId="0" fontId="2" fillId="0" borderId="0" xfId="55" applyFont="1" applyAlignment="1">
      <alignment wrapText="1"/>
      <protection/>
    </xf>
    <xf numFmtId="0" fontId="2" fillId="0" borderId="0" xfId="55" applyFont="1">
      <alignment/>
      <protection/>
    </xf>
    <xf numFmtId="0" fontId="26" fillId="34" borderId="0" xfId="56" applyFont="1" applyFill="1" applyAlignment="1">
      <alignment horizontal="centerContinuous" vertical="center" wrapText="1"/>
      <protection/>
    </xf>
    <xf numFmtId="0" fontId="2" fillId="0" borderId="0" xfId="56" applyFont="1" applyAlignment="1">
      <alignment wrapText="1"/>
      <protection/>
    </xf>
    <xf numFmtId="0" fontId="2" fillId="0" borderId="0" xfId="56" applyFont="1">
      <alignment/>
      <protection/>
    </xf>
    <xf numFmtId="0" fontId="2" fillId="0" borderId="14" xfId="56" applyFont="1" applyBorder="1">
      <alignment/>
      <protection/>
    </xf>
    <xf numFmtId="0" fontId="2" fillId="0" borderId="15" xfId="56" applyFont="1" applyBorder="1">
      <alignment/>
      <protection/>
    </xf>
    <xf numFmtId="0" fontId="2" fillId="0" borderId="10" xfId="56" applyFont="1" applyBorder="1">
      <alignment/>
      <protection/>
    </xf>
    <xf numFmtId="0" fontId="2" fillId="0" borderId="11" xfId="56" applyFont="1" applyBorder="1">
      <alignment/>
      <protection/>
    </xf>
    <xf numFmtId="0" fontId="9" fillId="0" borderId="18" xfId="55" applyFont="1" applyBorder="1" applyAlignment="1">
      <alignment wrapText="1"/>
      <protection/>
    </xf>
    <xf numFmtId="0" fontId="2" fillId="0" borderId="18" xfId="55" applyFont="1" applyBorder="1">
      <alignment/>
      <protection/>
    </xf>
    <xf numFmtId="0" fontId="27" fillId="34" borderId="0" xfId="56" applyFont="1" applyFill="1" applyAlignment="1">
      <alignment horizontal="centerContinuous" vertical="center" wrapText="1"/>
      <protection/>
    </xf>
    <xf numFmtId="0" fontId="4" fillId="0" borderId="0" xfId="55" applyFont="1" applyAlignment="1">
      <alignment horizontal="center" vertical="center" wrapText="1"/>
      <protection/>
    </xf>
    <xf numFmtId="0" fontId="31" fillId="0" borderId="18" xfId="0" applyFont="1" applyBorder="1" applyAlignment="1">
      <alignment horizontal="center"/>
    </xf>
    <xf numFmtId="2" fontId="7" fillId="0" borderId="16" xfId="0" applyNumberFormat="1" applyFont="1" applyBorder="1" applyAlignment="1" quotePrefix="1">
      <alignment horizontal="center"/>
    </xf>
    <xf numFmtId="0" fontId="6" fillId="33" borderId="10" xfId="0" applyFont="1" applyFill="1" applyBorder="1" applyAlignment="1">
      <alignment horizontal="centerContinuous" vertical="center" wrapText="1"/>
    </xf>
    <xf numFmtId="0" fontId="7" fillId="33" borderId="10" xfId="0" applyFont="1" applyFill="1" applyBorder="1" applyAlignment="1">
      <alignment horizontal="centerContinuous" vertical="center" wrapText="1"/>
    </xf>
    <xf numFmtId="0" fontId="8" fillId="33" borderId="17" xfId="0" applyFont="1" applyFill="1" applyBorder="1" applyAlignment="1">
      <alignment horizontal="centerContinuous" vertical="center" wrapText="1"/>
    </xf>
    <xf numFmtId="0" fontId="19" fillId="33" borderId="12" xfId="0" applyFont="1" applyFill="1" applyBorder="1" applyAlignment="1">
      <alignment horizontal="centerContinuous" vertical="center" wrapText="1"/>
    </xf>
    <xf numFmtId="0" fontId="17" fillId="33" borderId="14" xfId="0" applyFont="1" applyFill="1" applyBorder="1" applyAlignment="1">
      <alignment horizontal="centerContinuous" vertical="center" wrapText="1"/>
    </xf>
    <xf numFmtId="0" fontId="17" fillId="33" borderId="11" xfId="0" applyFont="1" applyFill="1" applyBorder="1" applyAlignment="1">
      <alignment horizontal="centerContinuous" vertical="center" wrapText="1"/>
    </xf>
    <xf numFmtId="0" fontId="17" fillId="33" borderId="12" xfId="0" applyFont="1" applyFill="1" applyBorder="1" applyAlignment="1">
      <alignment horizontal="centerContinuous" vertical="center" wrapText="1"/>
    </xf>
    <xf numFmtId="0" fontId="17" fillId="33" borderId="10" xfId="0" applyFont="1" applyFill="1" applyBorder="1" applyAlignment="1">
      <alignment horizontal="centerContinuous" vertical="center" wrapText="1"/>
    </xf>
    <xf numFmtId="0" fontId="2" fillId="0" borderId="21" xfId="0" applyFont="1" applyBorder="1" applyAlignment="1">
      <alignment/>
    </xf>
    <xf numFmtId="0" fontId="33" fillId="33" borderId="16"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2" fillId="0" borderId="0" xfId="53" applyFont="1">
      <alignment/>
      <protection/>
    </xf>
    <xf numFmtId="0" fontId="3" fillId="0" borderId="0" xfId="53" applyFont="1">
      <alignment/>
      <protection/>
    </xf>
    <xf numFmtId="0" fontId="15" fillId="0" borderId="0" xfId="53" applyFont="1">
      <alignment/>
      <protection/>
    </xf>
    <xf numFmtId="0" fontId="3" fillId="0" borderId="0" xfId="53" applyFont="1" applyBorder="1" applyAlignment="1" quotePrefix="1">
      <alignment horizontal="justify" vertical="center"/>
      <protection/>
    </xf>
    <xf numFmtId="0" fontId="3" fillId="0" borderId="0" xfId="53" applyFont="1" applyBorder="1" applyAlignment="1" quotePrefix="1">
      <alignment vertical="center"/>
      <protection/>
    </xf>
    <xf numFmtId="0" fontId="3" fillId="0" borderId="18" xfId="53" applyFont="1" applyBorder="1" applyAlignment="1" quotePrefix="1">
      <alignment vertical="center"/>
      <protection/>
    </xf>
    <xf numFmtId="0" fontId="2" fillId="0" borderId="0" xfId="53" applyFont="1" applyAlignment="1">
      <alignment/>
      <protection/>
    </xf>
    <xf numFmtId="0" fontId="17" fillId="0" borderId="0" xfId="53" applyFont="1" applyFill="1" applyBorder="1" applyAlignment="1">
      <alignment horizontal="center" vertical="center" wrapText="1"/>
      <protection/>
    </xf>
    <xf numFmtId="0" fontId="17" fillId="33" borderId="18" xfId="53" applyFont="1" applyFill="1" applyBorder="1" applyAlignment="1">
      <alignment horizontal="center" vertical="center" wrapText="1"/>
      <protection/>
    </xf>
    <xf numFmtId="0" fontId="4" fillId="0" borderId="10" xfId="53" applyFont="1" applyBorder="1" applyAlignment="1">
      <alignment horizontal="center" vertical="center" wrapText="1"/>
      <protection/>
    </xf>
    <xf numFmtId="0" fontId="5" fillId="0" borderId="0" xfId="53" applyFont="1" applyAlignment="1">
      <alignment horizontal="justify"/>
      <protection/>
    </xf>
    <xf numFmtId="0" fontId="3" fillId="0" borderId="10" xfId="53" applyFont="1" applyBorder="1">
      <alignment/>
      <protection/>
    </xf>
    <xf numFmtId="0" fontId="16" fillId="0" borderId="0" xfId="53" applyFont="1" applyAlignment="1">
      <alignment horizontal="right"/>
      <protection/>
    </xf>
    <xf numFmtId="0" fontId="11" fillId="0" borderId="0" xfId="53" applyFont="1" applyAlignment="1">
      <alignment horizontal="right"/>
      <protection/>
    </xf>
    <xf numFmtId="0" fontId="14" fillId="0" borderId="0" xfId="53" applyFont="1" applyAlignment="1">
      <alignment horizontal="right"/>
      <protection/>
    </xf>
    <xf numFmtId="0" fontId="4" fillId="0" borderId="10" xfId="53" applyFont="1" applyBorder="1" applyAlignment="1">
      <alignment vertical="center"/>
      <protection/>
    </xf>
    <xf numFmtId="0" fontId="4" fillId="0" borderId="12" xfId="53" applyFont="1" applyBorder="1" applyAlignment="1">
      <alignment vertical="center"/>
      <protection/>
    </xf>
    <xf numFmtId="0" fontId="3" fillId="0" borderId="11" xfId="53" applyFont="1" applyBorder="1">
      <alignment/>
      <protection/>
    </xf>
    <xf numFmtId="0" fontId="2" fillId="0" borderId="21" xfId="53" applyFont="1" applyBorder="1">
      <alignment/>
      <protection/>
    </xf>
    <xf numFmtId="0" fontId="17" fillId="33" borderId="12" xfId="53" applyFont="1" applyFill="1" applyBorder="1" applyAlignment="1">
      <alignment horizontal="center" vertical="center" wrapText="1"/>
      <protection/>
    </xf>
    <xf numFmtId="0" fontId="2" fillId="0" borderId="0" xfId="54" applyFont="1">
      <alignment/>
      <protection/>
    </xf>
    <xf numFmtId="0" fontId="9" fillId="0" borderId="18" xfId="55" applyFont="1" applyBorder="1" applyAlignment="1">
      <alignment horizontal="center" wrapText="1"/>
      <protection/>
    </xf>
    <xf numFmtId="0" fontId="17" fillId="33" borderId="18" xfId="0" applyFont="1" applyFill="1" applyBorder="1" applyAlignment="1">
      <alignment horizontal="center" wrapText="1"/>
    </xf>
    <xf numFmtId="0" fontId="17" fillId="33" borderId="18" xfId="55" applyFont="1" applyFill="1" applyBorder="1" applyAlignment="1">
      <alignment horizontal="center" wrapText="1"/>
      <protection/>
    </xf>
    <xf numFmtId="0" fontId="17" fillId="33" borderId="10" xfId="55" applyFont="1" applyFill="1" applyBorder="1" applyAlignment="1">
      <alignment horizontal="center" wrapText="1"/>
      <protection/>
    </xf>
    <xf numFmtId="0" fontId="20" fillId="34" borderId="0" xfId="0" applyFont="1" applyFill="1" applyAlignment="1">
      <alignment horizontal="centerContinuous" vertical="center"/>
    </xf>
    <xf numFmtId="0" fontId="30" fillId="34" borderId="0" xfId="0" applyFont="1" applyFill="1" applyAlignment="1">
      <alignment horizontal="centerContinuous" vertical="center"/>
    </xf>
    <xf numFmtId="0" fontId="20" fillId="34" borderId="0" xfId="53" applyFont="1" applyFill="1" applyBorder="1" applyAlignment="1">
      <alignment horizontal="centerContinuous" vertical="center"/>
      <protection/>
    </xf>
    <xf numFmtId="0" fontId="9" fillId="0" borderId="0" xfId="54" applyFont="1" applyAlignment="1">
      <alignment horizontal="left"/>
      <protection/>
    </xf>
    <xf numFmtId="211" fontId="38" fillId="0" borderId="22" xfId="54" applyNumberFormat="1" applyFont="1" applyBorder="1" applyAlignment="1">
      <alignment horizontal="center" vertical="center" wrapText="1"/>
      <protection/>
    </xf>
    <xf numFmtId="0" fontId="2" fillId="0" borderId="23" xfId="54" applyFont="1" applyBorder="1" applyAlignment="1">
      <alignment horizontal="center" vertical="center"/>
      <protection/>
    </xf>
    <xf numFmtId="211" fontId="38" fillId="0" borderId="15" xfId="54" applyNumberFormat="1" applyFont="1" applyBorder="1" applyAlignment="1">
      <alignment horizontal="center" vertical="center" wrapText="1"/>
      <protection/>
    </xf>
    <xf numFmtId="0" fontId="9" fillId="0" borderId="0" xfId="54" applyFont="1" applyAlignment="1">
      <alignment horizontal="center" vertical="center"/>
      <protection/>
    </xf>
    <xf numFmtId="0" fontId="39" fillId="0" borderId="24" xfId="54" applyFont="1" applyBorder="1" applyAlignment="1">
      <alignment wrapText="1"/>
      <protection/>
    </xf>
    <xf numFmtId="0" fontId="40" fillId="0" borderId="24" xfId="54" applyFont="1" applyBorder="1" applyAlignment="1">
      <alignment horizontal="right" vertical="top" wrapText="1"/>
      <protection/>
    </xf>
    <xf numFmtId="0" fontId="2" fillId="0" borderId="25" xfId="54" applyFont="1" applyBorder="1">
      <alignment/>
      <protection/>
    </xf>
    <xf numFmtId="211" fontId="38" fillId="0" borderId="19" xfId="54" applyNumberFormat="1" applyFont="1" applyBorder="1" applyAlignment="1">
      <alignment horizontal="center" wrapText="1"/>
      <protection/>
    </xf>
    <xf numFmtId="0" fontId="7" fillId="0" borderId="26" xfId="54" applyFont="1" applyBorder="1" applyAlignment="1">
      <alignment horizontal="center" vertical="center" wrapText="1"/>
      <protection/>
    </xf>
    <xf numFmtId="0" fontId="40" fillId="0" borderId="26" xfId="54" applyFont="1" applyBorder="1" applyAlignment="1">
      <alignment horizontal="right" vertical="top" wrapText="1"/>
      <protection/>
    </xf>
    <xf numFmtId="0" fontId="2" fillId="0" borderId="27" xfId="54" applyFont="1" applyBorder="1">
      <alignment/>
      <protection/>
    </xf>
    <xf numFmtId="0" fontId="2" fillId="0" borderId="17" xfId="54" applyFont="1" applyBorder="1">
      <alignment/>
      <protection/>
    </xf>
    <xf numFmtId="0" fontId="4" fillId="0" borderId="0" xfId="54" applyFont="1" applyAlignment="1">
      <alignment horizontal="center" vertical="top" wrapText="1"/>
      <protection/>
    </xf>
    <xf numFmtId="0" fontId="36" fillId="33" borderId="28" xfId="54" applyFont="1" applyFill="1" applyBorder="1" applyAlignment="1">
      <alignment horizontal="center" vertical="center" wrapText="1"/>
      <protection/>
    </xf>
    <xf numFmtId="49" fontId="36" fillId="33" borderId="29" xfId="54" applyNumberFormat="1" applyFont="1" applyFill="1" applyBorder="1" applyAlignment="1">
      <alignment horizontal="center" vertical="top"/>
      <protection/>
    </xf>
    <xf numFmtId="0" fontId="17" fillId="33" borderId="18" xfId="0" applyFont="1" applyFill="1" applyBorder="1" applyAlignment="1">
      <alignment horizontal="centerContinuous" vertical="center" wrapText="1"/>
    </xf>
    <xf numFmtId="0" fontId="20" fillId="34" borderId="21" xfId="54" applyFont="1" applyFill="1" applyBorder="1" applyAlignment="1">
      <alignment horizontal="centerContinuous" vertical="center" wrapText="1"/>
      <protection/>
    </xf>
    <xf numFmtId="0" fontId="36" fillId="33" borderId="30" xfId="54" applyFont="1" applyFill="1" applyBorder="1" applyAlignment="1">
      <alignment horizontal="center" vertical="center" wrapText="1"/>
      <protection/>
    </xf>
    <xf numFmtId="0" fontId="40" fillId="0" borderId="24" xfId="0" applyFont="1" applyBorder="1" applyAlignment="1">
      <alignment horizontal="left" vertical="top" wrapText="1" indent="3"/>
    </xf>
    <xf numFmtId="0" fontId="40" fillId="0" borderId="24" xfId="0" applyFont="1" applyBorder="1" applyAlignment="1" quotePrefix="1">
      <alignment horizontal="left" vertical="top" wrapText="1" indent="3"/>
    </xf>
    <xf numFmtId="49" fontId="36" fillId="33" borderId="31" xfId="54" applyNumberFormat="1" applyFont="1" applyFill="1" applyBorder="1" applyAlignment="1">
      <alignment horizontal="left" vertical="center" wrapText="1"/>
      <protection/>
    </xf>
    <xf numFmtId="0" fontId="7" fillId="0" borderId="23" xfId="0" applyFont="1" applyBorder="1" applyAlignment="1">
      <alignment horizontal="center"/>
    </xf>
    <xf numFmtId="2" fontId="7" fillId="0" borderId="27" xfId="0" applyNumberFormat="1" applyFont="1" applyBorder="1" applyAlignment="1" quotePrefix="1">
      <alignment horizontal="center"/>
    </xf>
    <xf numFmtId="0" fontId="7" fillId="0" borderId="14" xfId="0" applyFont="1" applyBorder="1" applyAlignment="1">
      <alignment horizontal="center"/>
    </xf>
    <xf numFmtId="0" fontId="10" fillId="0" borderId="14" xfId="0" applyFont="1" applyBorder="1" applyAlignment="1">
      <alignment/>
    </xf>
    <xf numFmtId="0" fontId="7" fillId="0" borderId="13" xfId="0" applyFont="1" applyBorder="1" applyAlignment="1">
      <alignment horizontal="center" vertical="center"/>
    </xf>
    <xf numFmtId="2" fontId="10" fillId="0" borderId="14" xfId="0" applyNumberFormat="1" applyFont="1" applyBorder="1" applyAlignment="1">
      <alignment/>
    </xf>
    <xf numFmtId="0" fontId="7" fillId="0" borderId="11"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vertical="center" wrapText="1"/>
    </xf>
    <xf numFmtId="0" fontId="10" fillId="0" borderId="19" xfId="0" applyFont="1" applyBorder="1" applyAlignment="1">
      <alignment horizontal="justify" vertical="top" wrapText="1"/>
    </xf>
    <xf numFmtId="0" fontId="10" fillId="0" borderId="13" xfId="0" applyFont="1" applyBorder="1" applyAlignment="1">
      <alignment vertical="top" wrapText="1"/>
    </xf>
    <xf numFmtId="0" fontId="10" fillId="0" borderId="15" xfId="0" applyFont="1" applyBorder="1" applyAlignment="1">
      <alignment vertical="top"/>
    </xf>
    <xf numFmtId="0" fontId="10" fillId="0" borderId="17" xfId="0" applyFont="1" applyBorder="1" applyAlignment="1">
      <alignment vertical="top"/>
    </xf>
    <xf numFmtId="0" fontId="7" fillId="33" borderId="11" xfId="0" applyFont="1" applyFill="1" applyBorder="1" applyAlignment="1">
      <alignment horizontal="centerContinuous" vertical="center" wrapText="1"/>
    </xf>
    <xf numFmtId="0" fontId="4" fillId="0" borderId="0" xfId="0" applyFont="1" applyAlignment="1">
      <alignment horizontal="left" vertical="top"/>
    </xf>
    <xf numFmtId="0" fontId="3" fillId="0" borderId="0" xfId="0" applyFont="1" applyAlignment="1">
      <alignment horizontal="left" vertical="top" indent="9"/>
    </xf>
    <xf numFmtId="0" fontId="4"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right" vertical="top"/>
    </xf>
    <xf numFmtId="0" fontId="3" fillId="0" borderId="0" xfId="0" applyFont="1" applyAlignment="1">
      <alignment horizontal="right" vertical="top"/>
    </xf>
    <xf numFmtId="0" fontId="2" fillId="0" borderId="0" xfId="0" applyFont="1" applyAlignment="1">
      <alignment horizontal="center"/>
    </xf>
    <xf numFmtId="4" fontId="10" fillId="0" borderId="13" xfId="0" applyNumberFormat="1" applyFont="1" applyBorder="1" applyAlignment="1">
      <alignment vertical="top"/>
    </xf>
    <xf numFmtId="4" fontId="10" fillId="0" borderId="20" xfId="0" applyNumberFormat="1" applyFont="1" applyBorder="1" applyAlignment="1">
      <alignment vertical="top"/>
    </xf>
    <xf numFmtId="4" fontId="10" fillId="0" borderId="16" xfId="0" applyNumberFormat="1" applyFont="1" applyBorder="1" applyAlignment="1">
      <alignment vertical="top"/>
    </xf>
    <xf numFmtId="4" fontId="10" fillId="0" borderId="20" xfId="0" applyNumberFormat="1" applyFont="1" applyBorder="1" applyAlignment="1">
      <alignment/>
    </xf>
    <xf numFmtId="4" fontId="10" fillId="0" borderId="20" xfId="0" applyNumberFormat="1" applyFont="1" applyBorder="1" applyAlignment="1">
      <alignment horizontal="right"/>
    </xf>
    <xf numFmtId="4" fontId="10" fillId="0" borderId="13" xfId="0" applyNumberFormat="1" applyFont="1" applyBorder="1" applyAlignment="1">
      <alignment horizontal="right"/>
    </xf>
    <xf numFmtId="4" fontId="10" fillId="0" borderId="16" xfId="0" applyNumberFormat="1" applyFont="1" applyBorder="1" applyAlignment="1">
      <alignment horizontal="right"/>
    </xf>
    <xf numFmtId="4" fontId="6" fillId="0" borderId="13" xfId="0" applyNumberFormat="1" applyFont="1" applyBorder="1" applyAlignment="1">
      <alignment horizontal="right"/>
    </xf>
    <xf numFmtId="4" fontId="9" fillId="0" borderId="18" xfId="0" applyNumberFormat="1" applyFont="1" applyBorder="1" applyAlignment="1">
      <alignment/>
    </xf>
    <xf numFmtId="4" fontId="2" fillId="0" borderId="0" xfId="0" applyNumberFormat="1" applyFont="1" applyAlignment="1">
      <alignment/>
    </xf>
    <xf numFmtId="4" fontId="10" fillId="0" borderId="13" xfId="0" applyNumberFormat="1" applyFont="1" applyBorder="1" applyAlignment="1">
      <alignment/>
    </xf>
    <xf numFmtId="4" fontId="10" fillId="0" borderId="20" xfId="0" applyNumberFormat="1" applyFont="1" applyBorder="1" applyAlignment="1">
      <alignment/>
    </xf>
    <xf numFmtId="4" fontId="10" fillId="0" borderId="16" xfId="0" applyNumberFormat="1" applyFont="1" applyBorder="1" applyAlignment="1">
      <alignment/>
    </xf>
    <xf numFmtId="4" fontId="7" fillId="0" borderId="11" xfId="0" applyNumberFormat="1" applyFont="1" applyBorder="1" applyAlignment="1">
      <alignment horizontal="center" wrapText="1"/>
    </xf>
    <xf numFmtId="4" fontId="7" fillId="0" borderId="16" xfId="0" applyNumberFormat="1" applyFont="1" applyBorder="1" applyAlignment="1" quotePrefix="1">
      <alignment horizontal="center"/>
    </xf>
    <xf numFmtId="0" fontId="7" fillId="0" borderId="0" xfId="0" applyFont="1" applyBorder="1" applyAlignment="1">
      <alignment horizontal="center" wrapText="1"/>
    </xf>
    <xf numFmtId="4" fontId="9" fillId="0" borderId="0" xfId="0" applyNumberFormat="1" applyFont="1" applyBorder="1" applyAlignment="1">
      <alignment/>
    </xf>
    <xf numFmtId="0" fontId="7" fillId="0" borderId="0" xfId="0" applyFont="1" applyBorder="1" applyAlignment="1">
      <alignment horizontal="center" vertical="center" wrapText="1"/>
    </xf>
    <xf numFmtId="4" fontId="7" fillId="0" borderId="0" xfId="0" applyNumberFormat="1" applyFont="1" applyBorder="1" applyAlignment="1">
      <alignment horizontal="center" wrapText="1"/>
    </xf>
    <xf numFmtId="0" fontId="10" fillId="0" borderId="0" xfId="0" applyFont="1" applyBorder="1" applyAlignment="1">
      <alignment/>
    </xf>
    <xf numFmtId="0" fontId="10" fillId="0" borderId="11" xfId="0" applyFont="1" applyBorder="1" applyAlignment="1">
      <alignment vertical="top"/>
    </xf>
    <xf numFmtId="0" fontId="2" fillId="0" borderId="0" xfId="0" applyFont="1" applyAlignment="1">
      <alignment vertical="top"/>
    </xf>
    <xf numFmtId="0" fontId="10" fillId="0" borderId="18" xfId="0" applyFont="1" applyBorder="1" applyAlignment="1">
      <alignment horizontal="center" vertical="top"/>
    </xf>
    <xf numFmtId="4" fontId="10" fillId="0" borderId="18" xfId="0" applyNumberFormat="1" applyFont="1" applyBorder="1" applyAlignment="1">
      <alignment horizontal="right" vertical="top"/>
    </xf>
    <xf numFmtId="0" fontId="10" fillId="0" borderId="18" xfId="0" applyFont="1" applyBorder="1" applyAlignment="1">
      <alignment horizontal="justify" vertical="top" wrapText="1"/>
    </xf>
    <xf numFmtId="0" fontId="3" fillId="0" borderId="0" xfId="0" applyFont="1" applyAlignment="1">
      <alignment horizontal="center" vertical="top" wrapText="1"/>
    </xf>
    <xf numFmtId="0" fontId="10" fillId="0" borderId="13" xfId="0" applyFont="1" applyBorder="1" applyAlignment="1">
      <alignment vertical="top"/>
    </xf>
    <xf numFmtId="2" fontId="10" fillId="0" borderId="13" xfId="0" applyNumberFormat="1" applyFont="1" applyBorder="1" applyAlignment="1">
      <alignment vertical="top"/>
    </xf>
    <xf numFmtId="0" fontId="7" fillId="0" borderId="20" xfId="0" applyFont="1" applyBorder="1" applyAlignment="1">
      <alignment horizontal="center" vertical="top"/>
    </xf>
    <xf numFmtId="0" fontId="7" fillId="0" borderId="16" xfId="0" applyFont="1" applyBorder="1" applyAlignment="1">
      <alignment horizontal="center" vertical="top"/>
    </xf>
    <xf numFmtId="0" fontId="10" fillId="0" borderId="19" xfId="0" applyFont="1" applyBorder="1" applyAlignment="1">
      <alignment vertical="top"/>
    </xf>
    <xf numFmtId="4" fontId="7" fillId="0" borderId="13" xfId="0" applyNumberFormat="1" applyFont="1" applyBorder="1" applyAlignment="1">
      <alignment vertical="top"/>
    </xf>
    <xf numFmtId="4" fontId="7" fillId="0" borderId="18" xfId="0" applyNumberFormat="1" applyFont="1" applyBorder="1" applyAlignment="1">
      <alignment horizontal="right" vertical="top"/>
    </xf>
    <xf numFmtId="0" fontId="10" fillId="0" borderId="20" xfId="0" applyFont="1" applyBorder="1" applyAlignment="1">
      <alignment horizontal="justify" vertical="top" wrapText="1"/>
    </xf>
    <xf numFmtId="0" fontId="10" fillId="0" borderId="16" xfId="0" applyFont="1" applyBorder="1" applyAlignment="1">
      <alignment vertical="top" wrapText="1"/>
    </xf>
    <xf numFmtId="0" fontId="10" fillId="0" borderId="13" xfId="0" applyFont="1" applyBorder="1" applyAlignment="1" quotePrefix="1">
      <alignment horizontal="justify" vertical="top" wrapText="1"/>
    </xf>
    <xf numFmtId="0" fontId="10" fillId="0" borderId="13" xfId="0" applyFont="1" applyBorder="1" applyAlignment="1" quotePrefix="1">
      <alignment horizontal="center" vertical="top" wrapText="1"/>
    </xf>
    <xf numFmtId="0" fontId="2" fillId="0" borderId="13" xfId="0" applyFont="1" applyBorder="1" applyAlignment="1">
      <alignment horizontal="center" vertical="top" wrapText="1"/>
    </xf>
    <xf numFmtId="0" fontId="10" fillId="0" borderId="20" xfId="0" applyFont="1" applyFill="1" applyBorder="1" applyAlignment="1">
      <alignment horizontal="justify" vertical="top" wrapText="1"/>
    </xf>
    <xf numFmtId="0" fontId="10" fillId="0" borderId="20" xfId="0" applyFont="1" applyBorder="1" applyAlignment="1">
      <alignment vertical="top"/>
    </xf>
    <xf numFmtId="0" fontId="10" fillId="0" borderId="16" xfId="0" applyFont="1" applyBorder="1" applyAlignment="1">
      <alignment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vertical="top" wrapText="1"/>
    </xf>
    <xf numFmtId="0" fontId="10" fillId="0" borderId="11" xfId="0" applyFont="1" applyBorder="1" applyAlignment="1">
      <alignment horizontal="justify" vertical="top" wrapText="1"/>
    </xf>
    <xf numFmtId="0" fontId="10" fillId="0" borderId="18" xfId="0" applyFont="1" applyBorder="1" applyAlignment="1">
      <alignment horizontal="justify" vertical="top"/>
    </xf>
    <xf numFmtId="0" fontId="10" fillId="0" borderId="11" xfId="0" applyFont="1" applyBorder="1" applyAlignment="1">
      <alignment horizontal="justify" vertical="top"/>
    </xf>
    <xf numFmtId="0" fontId="2" fillId="0" borderId="0" xfId="0" applyFont="1" applyAlignment="1">
      <alignment horizontal="justify" vertical="top"/>
    </xf>
    <xf numFmtId="3" fontId="10" fillId="0" borderId="11" xfId="0" applyNumberFormat="1" applyFont="1" applyBorder="1" applyAlignment="1">
      <alignment horizontal="right" vertical="top"/>
    </xf>
    <xf numFmtId="0" fontId="2" fillId="0" borderId="0" xfId="0" applyFont="1" applyAlignment="1">
      <alignment horizontal="justify" vertical="top" wrapText="1"/>
    </xf>
    <xf numFmtId="4" fontId="10" fillId="0" borderId="18" xfId="0" applyNumberFormat="1" applyFont="1" applyBorder="1" applyAlignment="1">
      <alignment horizontal="center" vertical="center"/>
    </xf>
    <xf numFmtId="0" fontId="7" fillId="0" borderId="0" xfId="0" applyFont="1" applyBorder="1" applyAlignment="1">
      <alignment horizontal="center"/>
    </xf>
    <xf numFmtId="0" fontId="3" fillId="0" borderId="0" xfId="0" applyFont="1" applyAlignment="1">
      <alignment vertical="center"/>
    </xf>
    <xf numFmtId="0" fontId="7" fillId="0" borderId="12" xfId="53" applyFont="1" applyBorder="1" applyAlignment="1">
      <alignment horizontal="justify" vertical="center" wrapText="1"/>
      <protection/>
    </xf>
    <xf numFmtId="0" fontId="3" fillId="0" borderId="18" xfId="53" applyFont="1" applyBorder="1" applyAlignment="1">
      <alignment horizontal="justify" vertical="top"/>
      <protection/>
    </xf>
    <xf numFmtId="0" fontId="3" fillId="0" borderId="18" xfId="53" applyFont="1" applyBorder="1" applyAlignment="1" quotePrefix="1">
      <alignment horizontal="justify" vertical="top"/>
      <protection/>
    </xf>
    <xf numFmtId="0" fontId="7" fillId="0" borderId="23" xfId="53" applyFont="1" applyBorder="1" applyAlignment="1">
      <alignment horizontal="justify" vertical="center" wrapText="1"/>
      <protection/>
    </xf>
    <xf numFmtId="0" fontId="4" fillId="0" borderId="18"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8" xfId="53" applyFont="1" applyBorder="1" applyAlignment="1">
      <alignment horizontal="justify" vertical="center" wrapText="1"/>
      <protection/>
    </xf>
    <xf numFmtId="0" fontId="4" fillId="0" borderId="18" xfId="53" applyFont="1" applyBorder="1" applyAlignment="1">
      <alignment horizontal="center" vertical="center"/>
      <protection/>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3" fillId="0" borderId="18" xfId="53" applyFont="1" applyBorder="1">
      <alignment/>
      <protection/>
    </xf>
    <xf numFmtId="0" fontId="7" fillId="0" borderId="23" xfId="53" applyFont="1" applyBorder="1" applyAlignment="1">
      <alignment horizontal="justify" vertical="center"/>
      <protection/>
    </xf>
    <xf numFmtId="2" fontId="4" fillId="0" borderId="18" xfId="53" applyNumberFormat="1" applyFont="1" applyBorder="1" applyAlignment="1">
      <alignment horizontal="center" vertical="center"/>
      <protection/>
    </xf>
    <xf numFmtId="0" fontId="7" fillId="0" borderId="12" xfId="53" applyFont="1" applyBorder="1" applyAlignment="1">
      <alignment horizontal="justify" vertical="center"/>
      <protection/>
    </xf>
    <xf numFmtId="0" fontId="4" fillId="0" borderId="18" xfId="53" applyFont="1" applyBorder="1" applyAlignment="1">
      <alignment horizontal="left" vertical="top" wrapText="1"/>
      <protection/>
    </xf>
    <xf numFmtId="179" fontId="9" fillId="0" borderId="13" xfId="48" applyNumberFormat="1" applyFont="1" applyBorder="1" applyAlignment="1">
      <alignment horizontal="center" vertical="top"/>
    </xf>
    <xf numFmtId="179" fontId="3" fillId="0" borderId="13" xfId="48" applyNumberFormat="1" applyFont="1" applyBorder="1" applyAlignment="1">
      <alignment vertical="top"/>
    </xf>
    <xf numFmtId="43" fontId="3" fillId="0" borderId="13" xfId="48" applyFont="1" applyBorder="1" applyAlignment="1">
      <alignment vertical="top"/>
    </xf>
    <xf numFmtId="43" fontId="3" fillId="0" borderId="13" xfId="0" applyNumberFormat="1" applyFont="1" applyBorder="1" applyAlignment="1">
      <alignment vertical="top"/>
    </xf>
    <xf numFmtId="178" fontId="3" fillId="0" borderId="13" xfId="48" applyNumberFormat="1" applyFont="1" applyBorder="1" applyAlignment="1">
      <alignment vertical="top"/>
    </xf>
    <xf numFmtId="10" fontId="3" fillId="0" borderId="13" xfId="48" applyNumberFormat="1" applyFont="1" applyBorder="1" applyAlignment="1">
      <alignment vertical="top"/>
    </xf>
    <xf numFmtId="43" fontId="3" fillId="0" borderId="13" xfId="48" applyFont="1" applyBorder="1" applyAlignment="1">
      <alignment horizontal="right" vertical="top"/>
    </xf>
    <xf numFmtId="0" fontId="9" fillId="0" borderId="13" xfId="0" applyFont="1" applyBorder="1" applyAlignment="1">
      <alignment horizontal="center" vertical="top"/>
    </xf>
    <xf numFmtId="0" fontId="3" fillId="0" borderId="13" xfId="0" applyFont="1" applyBorder="1" applyAlignment="1">
      <alignment vertical="top"/>
    </xf>
    <xf numFmtId="0" fontId="3" fillId="0" borderId="16" xfId="0" applyFont="1" applyBorder="1" applyAlignment="1">
      <alignment vertical="top"/>
    </xf>
    <xf numFmtId="179" fontId="3" fillId="0" borderId="16" xfId="48" applyNumberFormat="1" applyFont="1" applyBorder="1" applyAlignment="1">
      <alignment vertical="top"/>
    </xf>
    <xf numFmtId="43" fontId="3" fillId="0" borderId="16" xfId="48" applyFont="1" applyBorder="1" applyAlignment="1">
      <alignment vertical="top"/>
    </xf>
    <xf numFmtId="178" fontId="3" fillId="0" borderId="16" xfId="48" applyNumberFormat="1" applyFont="1" applyBorder="1" applyAlignment="1">
      <alignment vertical="top"/>
    </xf>
    <xf numFmtId="0" fontId="3" fillId="0" borderId="0" xfId="0" applyFont="1" applyAlignment="1">
      <alignment horizontal="center" vertical="center"/>
    </xf>
    <xf numFmtId="0" fontId="4" fillId="0" borderId="13" xfId="0" applyFont="1" applyBorder="1" applyAlignment="1">
      <alignment horizontal="center"/>
    </xf>
    <xf numFmtId="43" fontId="4" fillId="0" borderId="13" xfId="48" applyFont="1" applyBorder="1" applyAlignment="1">
      <alignment vertical="top"/>
    </xf>
    <xf numFmtId="4" fontId="10" fillId="0" borderId="18" xfId="0" applyNumberFormat="1" applyFont="1" applyBorder="1" applyAlignment="1">
      <alignment horizontal="center" vertical="top" wrapText="1"/>
    </xf>
    <xf numFmtId="3" fontId="10" fillId="0" borderId="11" xfId="0" applyNumberFormat="1" applyFont="1" applyBorder="1" applyAlignment="1">
      <alignment horizontal="right" vertical="top" wrapText="1"/>
    </xf>
    <xf numFmtId="0" fontId="3" fillId="0" borderId="0" xfId="0" applyFont="1" applyBorder="1" applyAlignment="1">
      <alignment/>
    </xf>
    <xf numFmtId="0" fontId="10" fillId="0" borderId="16" xfId="0" applyFont="1" applyBorder="1" applyAlignment="1" quotePrefix="1">
      <alignment horizontal="center" vertical="top" wrapText="1"/>
    </xf>
    <xf numFmtId="0" fontId="10" fillId="0" borderId="16" xfId="0" applyFont="1" applyBorder="1" applyAlignment="1" quotePrefix="1">
      <alignment horizontal="justify" vertical="top" wrapText="1"/>
    </xf>
    <xf numFmtId="198" fontId="3" fillId="0" borderId="13" xfId="48" applyNumberFormat="1" applyFont="1" applyBorder="1" applyAlignment="1">
      <alignment vertical="top"/>
    </xf>
    <xf numFmtId="0" fontId="9" fillId="0" borderId="20" xfId="0" applyFont="1" applyBorder="1" applyAlignment="1">
      <alignment horizontal="center" vertical="top"/>
    </xf>
    <xf numFmtId="0" fontId="7" fillId="0" borderId="13" xfId="0" applyFont="1" applyBorder="1" applyAlignment="1" quotePrefix="1">
      <alignment horizontal="center" vertical="top"/>
    </xf>
    <xf numFmtId="0" fontId="3" fillId="0" borderId="13" xfId="0" applyFont="1" applyBorder="1" applyAlignment="1">
      <alignment horizontal="justify" vertical="top" wrapText="1"/>
    </xf>
    <xf numFmtId="0" fontId="3" fillId="0" borderId="16" xfId="0" applyFont="1" applyBorder="1" applyAlignment="1">
      <alignment horizontal="justify" vertical="top" wrapText="1"/>
    </xf>
    <xf numFmtId="0" fontId="10" fillId="0" borderId="13" xfId="0" applyFont="1" applyBorder="1" applyAlignment="1">
      <alignment horizontal="justify" vertical="top" wrapText="1"/>
    </xf>
    <xf numFmtId="179" fontId="2" fillId="0" borderId="13" xfId="48" applyNumberFormat="1" applyFont="1" applyBorder="1" applyAlignment="1">
      <alignment horizontal="center" vertical="top"/>
    </xf>
    <xf numFmtId="0" fontId="10" fillId="0" borderId="13" xfId="0" applyFont="1" applyFill="1" applyBorder="1" applyAlignment="1" quotePrefix="1">
      <alignment horizontal="center" vertical="top" wrapText="1"/>
    </xf>
    <xf numFmtId="0" fontId="10" fillId="0" borderId="13" xfId="0" applyFont="1" applyFill="1" applyBorder="1" applyAlignment="1" quotePrefix="1">
      <alignment horizontal="justify" vertical="top" wrapText="1"/>
    </xf>
    <xf numFmtId="0" fontId="3" fillId="0" borderId="13" xfId="0" applyFont="1" applyFill="1" applyBorder="1" applyAlignment="1">
      <alignment horizontal="justify" vertical="top" wrapText="1"/>
    </xf>
    <xf numFmtId="0" fontId="2" fillId="0" borderId="0" xfId="0" applyFont="1" applyFill="1" applyAlignment="1">
      <alignment vertical="top"/>
    </xf>
    <xf numFmtId="0" fontId="10" fillId="0" borderId="20" xfId="0" applyFont="1" applyBorder="1" applyAlignment="1" quotePrefix="1">
      <alignment horizontal="center" vertical="top" wrapText="1"/>
    </xf>
    <xf numFmtId="0" fontId="10" fillId="0" borderId="20" xfId="0" applyFont="1" applyBorder="1" applyAlignment="1" quotePrefix="1">
      <alignment horizontal="justify" vertical="top" wrapText="1"/>
    </xf>
    <xf numFmtId="0" fontId="3" fillId="0" borderId="20" xfId="0" applyFont="1" applyBorder="1" applyAlignment="1">
      <alignment horizontal="justify"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2" fillId="0" borderId="0" xfId="0" applyFont="1" applyAlignment="1">
      <alignment horizontal="left"/>
    </xf>
    <xf numFmtId="0" fontId="2" fillId="0" borderId="0" xfId="0" applyFont="1" applyAlignment="1">
      <alignment horizontal="center" vertical="top" wrapText="1"/>
    </xf>
    <xf numFmtId="0" fontId="2" fillId="0" borderId="0" xfId="0" applyFont="1" applyAlignment="1">
      <alignment horizontal="center" vertical="top"/>
    </xf>
    <xf numFmtId="4" fontId="7" fillId="0" borderId="20" xfId="0" applyNumberFormat="1" applyFont="1" applyBorder="1" applyAlignment="1">
      <alignment horizontal="right" vertical="top"/>
    </xf>
    <xf numFmtId="4" fontId="7" fillId="0" borderId="16" xfId="0" applyNumberFormat="1" applyFont="1" applyBorder="1" applyAlignment="1">
      <alignment horizontal="right" vertical="top"/>
    </xf>
    <xf numFmtId="0" fontId="7" fillId="0" borderId="23" xfId="0" applyFont="1" applyBorder="1" applyAlignment="1">
      <alignment horizontal="center" vertical="top" wrapText="1"/>
    </xf>
    <xf numFmtId="0" fontId="7" fillId="0" borderId="15" xfId="0" applyFont="1" applyBorder="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25"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16" xfId="0" applyFont="1" applyBorder="1" applyAlignment="1">
      <alignment horizontal="center" vertical="top" wrapText="1"/>
    </xf>
    <xf numFmtId="0" fontId="3" fillId="0" borderId="0" xfId="0" applyFont="1" applyAlignment="1">
      <alignment horizontal="left" vertical="top"/>
    </xf>
    <xf numFmtId="0" fontId="17" fillId="33" borderId="20"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2" fillId="0" borderId="0" xfId="0" applyFont="1" applyAlignment="1">
      <alignment horizontal="center"/>
    </xf>
    <xf numFmtId="0" fontId="7" fillId="0" borderId="23" xfId="0" applyFont="1" applyBorder="1" applyAlignment="1">
      <alignment horizontal="center" wrapText="1"/>
    </xf>
    <xf numFmtId="0" fontId="7" fillId="0" borderId="15" xfId="0" applyFont="1" applyBorder="1" applyAlignment="1">
      <alignment horizontal="center" wrapText="1"/>
    </xf>
    <xf numFmtId="0" fontId="7" fillId="0" borderId="12" xfId="0" applyFont="1" applyBorder="1" applyAlignment="1">
      <alignment horizontal="center" wrapText="1"/>
    </xf>
    <xf numFmtId="0" fontId="7" fillId="0" borderId="11" xfId="0" applyFont="1" applyBorder="1" applyAlignment="1">
      <alignment horizontal="center" wrapText="1"/>
    </xf>
    <xf numFmtId="4" fontId="7" fillId="0" borderId="27" xfId="0" applyNumberFormat="1" applyFont="1" applyBorder="1" applyAlignment="1" quotePrefix="1">
      <alignment horizontal="center"/>
    </xf>
    <xf numFmtId="4" fontId="7" fillId="0" borderId="17" xfId="0" applyNumberFormat="1" applyFont="1" applyBorder="1" applyAlignment="1" quotePrefix="1">
      <alignment horizontal="center"/>
    </xf>
    <xf numFmtId="0" fontId="17" fillId="33" borderId="20"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7" fillId="0" borderId="23" xfId="0" applyFont="1" applyBorder="1" applyAlignment="1">
      <alignment horizontal="center"/>
    </xf>
    <xf numFmtId="0" fontId="7" fillId="0" borderId="15" xfId="0" applyFont="1" applyBorder="1" applyAlignment="1">
      <alignment horizontal="center"/>
    </xf>
    <xf numFmtId="0" fontId="0" fillId="0" borderId="17" xfId="0" applyBorder="1" applyAlignment="1">
      <alignment/>
    </xf>
    <xf numFmtId="0" fontId="3" fillId="0" borderId="0" xfId="0" applyFont="1" applyAlignment="1">
      <alignment horizontal="center"/>
    </xf>
    <xf numFmtId="0" fontId="3" fillId="0" borderId="0" xfId="0" applyFont="1" applyAlignment="1">
      <alignment horizontal="center" vertical="center"/>
    </xf>
    <xf numFmtId="0" fontId="17" fillId="33" borderId="1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17" fillId="33" borderId="20" xfId="0" applyFont="1" applyFill="1" applyBorder="1" applyAlignment="1">
      <alignment horizontal="center" wrapText="1"/>
    </xf>
    <xf numFmtId="0" fontId="29" fillId="33" borderId="16" xfId="0" applyFont="1" applyFill="1" applyBorder="1" applyAlignment="1">
      <alignment horizontal="center" wrapText="1"/>
    </xf>
    <xf numFmtId="0" fontId="29" fillId="33" borderId="16"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5" fillId="33" borderId="20" xfId="0" applyFont="1" applyFill="1" applyBorder="1" applyAlignment="1">
      <alignment horizontal="center" wrapText="1"/>
    </xf>
    <xf numFmtId="0" fontId="25" fillId="33" borderId="16" xfId="0" applyFont="1" applyFill="1" applyBorder="1" applyAlignment="1">
      <alignment horizontal="center" wrapText="1"/>
    </xf>
    <xf numFmtId="0" fontId="3" fillId="0" borderId="0" xfId="0" applyFont="1" applyAlignment="1">
      <alignment horizontal="left" vertical="center"/>
    </xf>
    <xf numFmtId="0" fontId="2" fillId="0" borderId="0" xfId="0" applyFont="1" applyAlignment="1">
      <alignment horizontal="left" vertical="center"/>
    </xf>
    <xf numFmtId="0" fontId="24" fillId="33" borderId="16" xfId="0" applyFont="1" applyFill="1" applyBorder="1" applyAlignment="1">
      <alignment wrapText="1"/>
    </xf>
    <xf numFmtId="0" fontId="2" fillId="0" borderId="0" xfId="0" applyFont="1" applyAlignment="1">
      <alignment horizontal="center" vertical="center"/>
    </xf>
    <xf numFmtId="0" fontId="17" fillId="33" borderId="12" xfId="53" applyFont="1" applyFill="1" applyBorder="1" applyAlignment="1">
      <alignment horizontal="left" vertical="center" wrapText="1"/>
      <protection/>
    </xf>
    <xf numFmtId="0" fontId="17" fillId="33" borderId="10" xfId="53" applyFont="1" applyFill="1" applyBorder="1" applyAlignment="1">
      <alignment horizontal="left" vertical="center" wrapText="1"/>
      <protection/>
    </xf>
    <xf numFmtId="0" fontId="17" fillId="33" borderId="11" xfId="53" applyFont="1" applyFill="1" applyBorder="1" applyAlignment="1">
      <alignment horizontal="left" vertical="center" wrapText="1"/>
      <protection/>
    </xf>
    <xf numFmtId="0" fontId="17" fillId="33" borderId="20" xfId="55" applyFont="1" applyFill="1" applyBorder="1" applyAlignment="1">
      <alignment horizontal="center" vertical="center" wrapText="1"/>
      <protection/>
    </xf>
    <xf numFmtId="0" fontId="17" fillId="33" borderId="16" xfId="55" applyFont="1" applyFill="1" applyBorder="1" applyAlignment="1">
      <alignment horizontal="center" vertical="center" wrapText="1"/>
      <protection/>
    </xf>
    <xf numFmtId="0" fontId="32" fillId="0" borderId="10" xfId="0" applyFont="1" applyBorder="1" applyAlignment="1">
      <alignment/>
    </xf>
    <xf numFmtId="0" fontId="32" fillId="0" borderId="11" xfId="0" applyFont="1" applyBorder="1" applyAlignment="1">
      <alignment/>
    </xf>
    <xf numFmtId="0" fontId="17" fillId="33" borderId="20" xfId="55" applyFont="1" applyFill="1" applyBorder="1" applyAlignment="1">
      <alignment horizontal="center" wrapText="1"/>
      <protection/>
    </xf>
    <xf numFmtId="0" fontId="32" fillId="0" borderId="16" xfId="0" applyFont="1" applyBorder="1" applyAlignment="1">
      <alignment/>
    </xf>
    <xf numFmtId="0" fontId="37" fillId="33" borderId="32" xfId="54" applyFont="1" applyFill="1" applyBorder="1" applyAlignment="1">
      <alignment horizontal="center" vertical="center" wrapText="1"/>
      <protection/>
    </xf>
    <xf numFmtId="0" fontId="37" fillId="33" borderId="33" xfId="54" applyFont="1" applyFill="1" applyBorder="1" applyAlignment="1">
      <alignment horizontal="center" vertical="center" wrapText="1"/>
      <protection/>
    </xf>
    <xf numFmtId="0" fontId="3" fillId="0" borderId="0" xfId="54" applyFont="1" applyBorder="1" applyAlignment="1">
      <alignment horizontal="left" wrapText="1"/>
      <protection/>
    </xf>
    <xf numFmtId="0" fontId="34" fillId="0" borderId="0" xfId="54" applyFont="1" applyAlignment="1">
      <alignment wrapText="1"/>
      <protection/>
    </xf>
    <xf numFmtId="0" fontId="2" fillId="0" borderId="0" xfId="54" applyFont="1" applyAlignment="1">
      <alignment wrapText="1"/>
      <protection/>
    </xf>
    <xf numFmtId="0" fontId="35" fillId="0" borderId="0" xfId="54" applyFont="1" applyAlignment="1">
      <alignment wrapText="1"/>
      <protection/>
    </xf>
    <xf numFmtId="0" fontId="36" fillId="33" borderId="34" xfId="54" applyFont="1" applyFill="1" applyBorder="1" applyAlignment="1">
      <alignment horizontal="center" vertical="center" wrapText="1"/>
      <protection/>
    </xf>
    <xf numFmtId="0" fontId="36" fillId="33" borderId="28" xfId="54" applyFont="1" applyFill="1" applyBorder="1" applyAlignment="1">
      <alignment horizontal="center" vertical="center" wrapText="1"/>
      <protection/>
    </xf>
    <xf numFmtId="0" fontId="36" fillId="33" borderId="20" xfId="0" applyFont="1" applyFill="1" applyBorder="1" applyAlignment="1">
      <alignment horizontal="center" vertical="center" wrapText="1"/>
    </xf>
    <xf numFmtId="0" fontId="42" fillId="0" borderId="16" xfId="0" applyFont="1" applyBorder="1" applyAlignment="1">
      <alignment horizontal="center" vertical="center" wrapText="1"/>
    </xf>
    <xf numFmtId="0" fontId="36" fillId="33" borderId="20" xfId="0" applyFont="1" applyFill="1" applyBorder="1" applyAlignment="1">
      <alignment horizontal="center" vertical="center" wrapText="1"/>
    </xf>
    <xf numFmtId="2" fontId="7" fillId="0" borderId="27" xfId="0" applyNumberFormat="1" applyFont="1" applyBorder="1" applyAlignment="1" quotePrefix="1">
      <alignment horizontal="center"/>
    </xf>
    <xf numFmtId="2" fontId="7" fillId="0" borderId="17" xfId="0" applyNumberFormat="1" applyFont="1" applyBorder="1" applyAlignment="1">
      <alignment horizontal="center"/>
    </xf>
    <xf numFmtId="0" fontId="36" fillId="33" borderId="23" xfId="0" applyFont="1" applyFill="1" applyBorder="1" applyAlignment="1">
      <alignment horizontal="center" vertical="center" wrapText="1"/>
    </xf>
    <xf numFmtId="0" fontId="0" fillId="0" borderId="15" xfId="0" applyBorder="1" applyAlignment="1">
      <alignment horizontal="center" vertical="center" wrapText="1"/>
    </xf>
    <xf numFmtId="0" fontId="42" fillId="0" borderId="27" xfId="0" applyFont="1" applyBorder="1" applyAlignment="1">
      <alignment horizontal="center" vertical="center" wrapText="1"/>
    </xf>
    <xf numFmtId="0" fontId="0" fillId="0" borderId="17" xfId="0" applyBorder="1" applyAlignment="1">
      <alignment horizontal="center" vertical="center" wrapText="1"/>
    </xf>
    <xf numFmtId="0" fontId="10" fillId="0" borderId="12" xfId="0" applyFont="1" applyBorder="1" applyAlignment="1">
      <alignment horizontal="center" wrapText="1"/>
    </xf>
    <xf numFmtId="0" fontId="0" fillId="0" borderId="11" xfId="0" applyBorder="1" applyAlignment="1">
      <alignment horizontal="center" wrapText="1"/>
    </xf>
    <xf numFmtId="0" fontId="7" fillId="0" borderId="12" xfId="0" applyFont="1" applyBorder="1" applyAlignment="1" quotePrefix="1">
      <alignment horizont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_FORMATO IAIE IAT" xfId="55"/>
    <cellStyle name="Normal_Formatos E-M  2008 Benito Juárez"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5">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4810125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0</xdr:col>
      <xdr:colOff>104775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104775" cy="819150"/>
        </a:xfrm>
        <a:prstGeom prst="rect">
          <a:avLst/>
        </a:prstGeom>
        <a:noFill/>
        <a:ln w="9525" cmpd="sng">
          <a:noFill/>
        </a:ln>
      </xdr:spPr>
    </xdr:pic>
    <xdr:clientData/>
  </xdr:twoCellAnchor>
  <xdr:twoCellAnchor>
    <xdr:from>
      <xdr:col>1</xdr:col>
      <xdr:colOff>0</xdr:colOff>
      <xdr:row>29</xdr:row>
      <xdr:rowOff>0</xdr:rowOff>
    </xdr:from>
    <xdr:to>
      <xdr:col>8</xdr:col>
      <xdr:colOff>0</xdr:colOff>
      <xdr:row>29</xdr:row>
      <xdr:rowOff>0</xdr:rowOff>
    </xdr:to>
    <xdr:grpSp>
      <xdr:nvGrpSpPr>
        <xdr:cNvPr id="2" name="4 Grupo"/>
        <xdr:cNvGrpSpPr>
          <a:grpSpLocks/>
        </xdr:cNvGrpSpPr>
      </xdr:nvGrpSpPr>
      <xdr:grpSpPr>
        <a:xfrm>
          <a:off x="2714625" y="6800850"/>
          <a:ext cx="7239000"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1015472" y="6800904"/>
            <a:ext cx="2228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1845100" y="6800904"/>
            <a:ext cx="250374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13068491" y="6800904"/>
            <a:ext cx="2189226"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14</xdr:row>
      <xdr:rowOff>28575</xdr:rowOff>
    </xdr:from>
    <xdr:to>
      <xdr:col>5</xdr:col>
      <xdr:colOff>3571875</xdr:colOff>
      <xdr:row>23</xdr:row>
      <xdr:rowOff>47625</xdr:rowOff>
    </xdr:to>
    <xdr:sp>
      <xdr:nvSpPr>
        <xdr:cNvPr id="7" name="12 CuadroTexto"/>
        <xdr:cNvSpPr txBox="1">
          <a:spLocks noChangeArrowheads="1"/>
        </xdr:cNvSpPr>
      </xdr:nvSpPr>
      <xdr:spPr>
        <a:xfrm>
          <a:off x="0" y="3152775"/>
          <a:ext cx="9944100" cy="207645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twoCellAnchor>
    <xdr:from>
      <xdr:col>1</xdr:col>
      <xdr:colOff>0</xdr:colOff>
      <xdr:row>37</xdr:row>
      <xdr:rowOff>0</xdr:rowOff>
    </xdr:from>
    <xdr:to>
      <xdr:col>8</xdr:col>
      <xdr:colOff>0</xdr:colOff>
      <xdr:row>37</xdr:row>
      <xdr:rowOff>0</xdr:rowOff>
    </xdr:to>
    <xdr:grpSp>
      <xdr:nvGrpSpPr>
        <xdr:cNvPr id="2" name="4 Grupo"/>
        <xdr:cNvGrpSpPr>
          <a:grpSpLocks/>
        </xdr:cNvGrpSpPr>
      </xdr:nvGrpSpPr>
      <xdr:grpSpPr>
        <a:xfrm>
          <a:off x="1866900" y="7610475"/>
          <a:ext cx="7162800"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6015419" y="7610455"/>
            <a:ext cx="2226374"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6396800" y="7610455"/>
            <a:ext cx="250374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7124891" y="7610455"/>
            <a:ext cx="219913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15</xdr:row>
      <xdr:rowOff>0</xdr:rowOff>
    </xdr:from>
    <xdr:to>
      <xdr:col>8</xdr:col>
      <xdr:colOff>904875</xdr:colOff>
      <xdr:row>26</xdr:row>
      <xdr:rowOff>95250</xdr:rowOff>
    </xdr:to>
    <xdr:sp>
      <xdr:nvSpPr>
        <xdr:cNvPr id="7" name="12 CuadroTexto"/>
        <xdr:cNvSpPr txBox="1">
          <a:spLocks noChangeArrowheads="1"/>
        </xdr:cNvSpPr>
      </xdr:nvSpPr>
      <xdr:spPr>
        <a:xfrm>
          <a:off x="0" y="3381375"/>
          <a:ext cx="9934575" cy="19812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657225</xdr:colOff>
      <xdr:row>8</xdr:row>
      <xdr:rowOff>19050</xdr:rowOff>
    </xdr:to>
    <xdr:pic>
      <xdr:nvPicPr>
        <xdr:cNvPr id="1" name="Picture 92" descr="ENCABEZADO +++ largo"/>
        <xdr:cNvPicPr preferRelativeResize="1">
          <a:picLocks noChangeAspect="1"/>
        </xdr:cNvPicPr>
      </xdr:nvPicPr>
      <xdr:blipFill>
        <a:blip r:embed="rId1"/>
        <a:stretch>
          <a:fillRect/>
        </a:stretch>
      </xdr:blipFill>
      <xdr:spPr>
        <a:xfrm>
          <a:off x="0" y="0"/>
          <a:ext cx="14849475" cy="1571625"/>
        </a:xfrm>
        <a:prstGeom prst="rect">
          <a:avLst/>
        </a:prstGeom>
        <a:noFill/>
        <a:ln w="9525" cmpd="sng">
          <a:noFill/>
        </a:ln>
      </xdr:spPr>
    </xdr:pic>
    <xdr:clientData/>
  </xdr:twoCellAnchor>
  <xdr:twoCellAnchor>
    <xdr:from>
      <xdr:col>1</xdr:col>
      <xdr:colOff>0</xdr:colOff>
      <xdr:row>41</xdr:row>
      <xdr:rowOff>0</xdr:rowOff>
    </xdr:from>
    <xdr:to>
      <xdr:col>8</xdr:col>
      <xdr:colOff>0</xdr:colOff>
      <xdr:row>41</xdr:row>
      <xdr:rowOff>0</xdr:rowOff>
    </xdr:to>
    <xdr:grpSp>
      <xdr:nvGrpSpPr>
        <xdr:cNvPr id="2" name="4 Grupo"/>
        <xdr:cNvGrpSpPr>
          <a:grpSpLocks/>
        </xdr:cNvGrpSpPr>
      </xdr:nvGrpSpPr>
      <xdr:grpSpPr>
        <a:xfrm>
          <a:off x="1485900" y="11658600"/>
          <a:ext cx="8134350"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7124891" y="11658612"/>
            <a:ext cx="2226374"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7862888" y="11658612"/>
            <a:ext cx="2506218"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8957501" y="11658612"/>
            <a:ext cx="220408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18</xdr:row>
      <xdr:rowOff>285750</xdr:rowOff>
    </xdr:from>
    <xdr:to>
      <xdr:col>13</xdr:col>
      <xdr:colOff>828675</xdr:colOff>
      <xdr:row>25</xdr:row>
      <xdr:rowOff>133350</xdr:rowOff>
    </xdr:to>
    <xdr:sp>
      <xdr:nvSpPr>
        <xdr:cNvPr id="7" name="12 CuadroTexto"/>
        <xdr:cNvSpPr txBox="1">
          <a:spLocks noChangeArrowheads="1"/>
        </xdr:cNvSpPr>
      </xdr:nvSpPr>
      <xdr:spPr>
        <a:xfrm>
          <a:off x="0" y="5076825"/>
          <a:ext cx="15020925" cy="2047875"/>
        </a:xfrm>
        <a:prstGeom prst="rect">
          <a:avLst/>
        </a:prstGeom>
        <a:noFill/>
        <a:ln w="9525" cmpd="sng">
          <a:noFill/>
        </a:ln>
      </xdr:spPr>
      <xdr:txBody>
        <a:bodyPr vertOverflow="clip" wrap="square"/>
        <a:p>
          <a:pPr algn="ctr">
            <a:defRPr/>
          </a:pPr>
          <a:r>
            <a:rPr lang="en-US" cap="none" sz="15000" b="0" i="0" u="none" baseline="0">
              <a:solidFill>
                <a:srgbClr val="000000"/>
              </a:solidFill>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428625" y="0"/>
          <a:ext cx="9944100" cy="962025"/>
        </a:xfrm>
        <a:prstGeom prst="rect">
          <a:avLst/>
        </a:prstGeom>
        <a:noFill/>
        <a:ln w="9525" cmpd="sng">
          <a:noFill/>
        </a:ln>
      </xdr:spPr>
    </xdr:pic>
    <xdr:clientData/>
  </xdr:twoCellAnchor>
  <xdr:twoCellAnchor>
    <xdr:from>
      <xdr:col>2</xdr:col>
      <xdr:colOff>0</xdr:colOff>
      <xdr:row>29</xdr:row>
      <xdr:rowOff>0</xdr:rowOff>
    </xdr:from>
    <xdr:to>
      <xdr:col>9</xdr:col>
      <xdr:colOff>0</xdr:colOff>
      <xdr:row>29</xdr:row>
      <xdr:rowOff>0</xdr:rowOff>
    </xdr:to>
    <xdr:grpSp>
      <xdr:nvGrpSpPr>
        <xdr:cNvPr id="2" name="4 Grupo"/>
        <xdr:cNvGrpSpPr>
          <a:grpSpLocks/>
        </xdr:cNvGrpSpPr>
      </xdr:nvGrpSpPr>
      <xdr:grpSpPr>
        <a:xfrm>
          <a:off x="3743325" y="8124825"/>
          <a:ext cx="743902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6696563" y="8124826"/>
            <a:ext cx="2218944"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7917478" y="8124826"/>
            <a:ext cx="2511171"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19566827" y="8124826"/>
            <a:ext cx="2194179"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419100</xdr:colOff>
      <xdr:row>16</xdr:row>
      <xdr:rowOff>0</xdr:rowOff>
    </xdr:from>
    <xdr:to>
      <xdr:col>4</xdr:col>
      <xdr:colOff>1762125</xdr:colOff>
      <xdr:row>22</xdr:row>
      <xdr:rowOff>142875</xdr:rowOff>
    </xdr:to>
    <xdr:sp>
      <xdr:nvSpPr>
        <xdr:cNvPr id="7" name="12 CuadroTexto"/>
        <xdr:cNvSpPr txBox="1">
          <a:spLocks noChangeArrowheads="1"/>
        </xdr:cNvSpPr>
      </xdr:nvSpPr>
      <xdr:spPr>
        <a:xfrm>
          <a:off x="419100" y="4000500"/>
          <a:ext cx="9963150" cy="2028825"/>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2305050</xdr:colOff>
      <xdr:row>5</xdr:row>
      <xdr:rowOff>142875</xdr:rowOff>
    </xdr:to>
    <xdr:pic>
      <xdr:nvPicPr>
        <xdr:cNvPr id="1" name="Picture 92" descr="ENCABEZADO +++ largo"/>
        <xdr:cNvPicPr preferRelativeResize="1">
          <a:picLocks noChangeAspect="1"/>
        </xdr:cNvPicPr>
      </xdr:nvPicPr>
      <xdr:blipFill>
        <a:blip r:embed="rId1"/>
        <a:stretch>
          <a:fillRect/>
        </a:stretch>
      </xdr:blipFill>
      <xdr:spPr>
        <a:xfrm>
          <a:off x="0" y="0"/>
          <a:ext cx="9648825" cy="1143000"/>
        </a:xfrm>
        <a:prstGeom prst="rect">
          <a:avLst/>
        </a:prstGeom>
        <a:noFill/>
        <a:ln w="9525" cmpd="sng">
          <a:noFill/>
        </a:ln>
      </xdr:spPr>
    </xdr:pic>
    <xdr:clientData/>
  </xdr:twoCellAnchor>
  <xdr:twoCellAnchor>
    <xdr:from>
      <xdr:col>1</xdr:col>
      <xdr:colOff>0</xdr:colOff>
      <xdr:row>31</xdr:row>
      <xdr:rowOff>0</xdr:rowOff>
    </xdr:from>
    <xdr:to>
      <xdr:col>8</xdr:col>
      <xdr:colOff>0</xdr:colOff>
      <xdr:row>31</xdr:row>
      <xdr:rowOff>0</xdr:rowOff>
    </xdr:to>
    <xdr:grpSp>
      <xdr:nvGrpSpPr>
        <xdr:cNvPr id="2" name="4 Grupo"/>
        <xdr:cNvGrpSpPr>
          <a:grpSpLocks/>
        </xdr:cNvGrpSpPr>
      </xdr:nvGrpSpPr>
      <xdr:grpSpPr>
        <a:xfrm>
          <a:off x="247650" y="7305675"/>
          <a:ext cx="1065847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3553885" y="7305692"/>
            <a:ext cx="2231327"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6602456" y="7305692"/>
            <a:ext cx="2506218"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20228052" y="7305692"/>
            <a:ext cx="220408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16</xdr:row>
      <xdr:rowOff>0</xdr:rowOff>
    </xdr:from>
    <xdr:to>
      <xdr:col>6</xdr:col>
      <xdr:colOff>3495675</xdr:colOff>
      <xdr:row>25</xdr:row>
      <xdr:rowOff>19050</xdr:rowOff>
    </xdr:to>
    <xdr:sp>
      <xdr:nvSpPr>
        <xdr:cNvPr id="7" name="12 CuadroTexto"/>
        <xdr:cNvSpPr txBox="1">
          <a:spLocks noChangeArrowheads="1"/>
        </xdr:cNvSpPr>
      </xdr:nvSpPr>
      <xdr:spPr>
        <a:xfrm>
          <a:off x="0" y="3648075"/>
          <a:ext cx="10839450" cy="207645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400050</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6048375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twoCellAnchor>
    <xdr:from>
      <xdr:col>0</xdr:col>
      <xdr:colOff>0</xdr:colOff>
      <xdr:row>48</xdr:row>
      <xdr:rowOff>0</xdr:rowOff>
    </xdr:from>
    <xdr:to>
      <xdr:col>4</xdr:col>
      <xdr:colOff>5991225</xdr:colOff>
      <xdr:row>51</xdr:row>
      <xdr:rowOff>9525</xdr:rowOff>
    </xdr:to>
    <xdr:grpSp>
      <xdr:nvGrpSpPr>
        <xdr:cNvPr id="2" name="2 Grupo"/>
        <xdr:cNvGrpSpPr>
          <a:grpSpLocks/>
        </xdr:cNvGrpSpPr>
      </xdr:nvGrpSpPr>
      <xdr:grpSpPr>
        <a:xfrm>
          <a:off x="0" y="19050000"/>
          <a:ext cx="9906000" cy="533400"/>
          <a:chOff x="0" y="1305986"/>
          <a:chExt cx="9906000" cy="532336"/>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4"/>
            <a:ext cx="9906000" cy="504788"/>
          </a:xfrm>
          <a:prstGeom prst="rect">
            <a:avLst/>
          </a:prstGeom>
          <a:noFill/>
          <a:ln w="9525" cmpd="sng">
            <a:noFill/>
          </a:ln>
        </xdr:spPr>
      </xdr:pic>
      <xdr:sp fLocksText="0">
        <xdr:nvSpPr>
          <xdr:cNvPr id="4" name="4 CuadroTexto"/>
          <xdr:cNvSpPr txBox="1">
            <a:spLocks noChangeArrowheads="1"/>
          </xdr:cNvSpPr>
        </xdr:nvSpPr>
        <xdr:spPr>
          <a:xfrm>
            <a:off x="723138" y="1315435"/>
            <a:ext cx="2218944" cy="209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5 CuadroTexto"/>
          <xdr:cNvSpPr txBox="1">
            <a:spLocks noChangeArrowheads="1"/>
          </xdr:cNvSpPr>
        </xdr:nvSpPr>
        <xdr:spPr>
          <a:xfrm>
            <a:off x="3848481" y="1305986"/>
            <a:ext cx="2513648" cy="1901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6 CuadroTexto"/>
          <xdr:cNvSpPr txBox="1">
            <a:spLocks noChangeArrowheads="1"/>
          </xdr:cNvSpPr>
        </xdr:nvSpPr>
        <xdr:spPr>
          <a:xfrm>
            <a:off x="7583043" y="1305986"/>
            <a:ext cx="2199132" cy="21865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152400</xdr:colOff>
      <xdr:row>49</xdr:row>
      <xdr:rowOff>114300</xdr:rowOff>
    </xdr:from>
    <xdr:to>
      <xdr:col>3</xdr:col>
      <xdr:colOff>2171700</xdr:colOff>
      <xdr:row>54</xdr:row>
      <xdr:rowOff>19050</xdr:rowOff>
    </xdr:to>
    <xdr:sp>
      <xdr:nvSpPr>
        <xdr:cNvPr id="7" name="17 CuadroTexto"/>
        <xdr:cNvSpPr txBox="1">
          <a:spLocks noChangeArrowheads="1"/>
        </xdr:cNvSpPr>
      </xdr:nvSpPr>
      <xdr:spPr>
        <a:xfrm>
          <a:off x="152400" y="19335750"/>
          <a:ext cx="2800350"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LUIS ENRIQUE OROPEZA OLGUIN
</a:t>
          </a:r>
          <a:r>
            <a:rPr lang="en-US" cap="none" sz="1100" b="0" i="0" u="none" baseline="0">
              <a:solidFill>
                <a:srgbClr val="000000"/>
              </a:solidFill>
              <a:latin typeface="Calibri"/>
              <a:ea typeface="Calibri"/>
              <a:cs typeface="Calibri"/>
            </a:rPr>
            <a:t>SUBDIRECTOR DE PROGRAMACION Y CONTROL PRESUPUESTAL</a:t>
          </a:r>
        </a:p>
      </xdr:txBody>
    </xdr:sp>
    <xdr:clientData/>
  </xdr:twoCellAnchor>
  <xdr:twoCellAnchor>
    <xdr:from>
      <xdr:col>3</xdr:col>
      <xdr:colOff>2914650</xdr:colOff>
      <xdr:row>49</xdr:row>
      <xdr:rowOff>123825</xdr:rowOff>
    </xdr:from>
    <xdr:to>
      <xdr:col>4</xdr:col>
      <xdr:colOff>2581275</xdr:colOff>
      <xdr:row>52</xdr:row>
      <xdr:rowOff>95250</xdr:rowOff>
    </xdr:to>
    <xdr:sp>
      <xdr:nvSpPr>
        <xdr:cNvPr id="8" name="18 CuadroTexto"/>
        <xdr:cNvSpPr txBox="1">
          <a:spLocks noChangeArrowheads="1"/>
        </xdr:cNvSpPr>
      </xdr:nvSpPr>
      <xdr:spPr>
        <a:xfrm>
          <a:off x="3695700" y="19345275"/>
          <a:ext cx="2800350"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JORGE GOMEZ CAMPOS
</a:t>
          </a:r>
          <a:r>
            <a:rPr lang="en-US" cap="none" sz="1100" b="0" i="0" u="none" baseline="0">
              <a:solidFill>
                <a:srgbClr val="000000"/>
              </a:solidFill>
              <a:latin typeface="Calibri"/>
              <a:ea typeface="Calibri"/>
              <a:cs typeface="Calibri"/>
            </a:rPr>
            <a:t>COORDINADOR DE RECURSOS FINANCIEROS</a:t>
          </a:r>
        </a:p>
      </xdr:txBody>
    </xdr:sp>
    <xdr:clientData/>
  </xdr:twoCellAnchor>
  <xdr:twoCellAnchor>
    <xdr:from>
      <xdr:col>4</xdr:col>
      <xdr:colOff>3295650</xdr:colOff>
      <xdr:row>49</xdr:row>
      <xdr:rowOff>104775</xdr:rowOff>
    </xdr:from>
    <xdr:to>
      <xdr:col>5</xdr:col>
      <xdr:colOff>0</xdr:colOff>
      <xdr:row>52</xdr:row>
      <xdr:rowOff>76200</xdr:rowOff>
    </xdr:to>
    <xdr:sp>
      <xdr:nvSpPr>
        <xdr:cNvPr id="9" name="19 CuadroTexto"/>
        <xdr:cNvSpPr txBox="1">
          <a:spLocks noChangeArrowheads="1"/>
        </xdr:cNvSpPr>
      </xdr:nvSpPr>
      <xdr:spPr>
        <a:xfrm>
          <a:off x="7210425" y="19326225"/>
          <a:ext cx="2781300"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LIC. FERNANDO G. PADILLA LEZAMA
</a:t>
          </a:r>
          <a:r>
            <a:rPr lang="en-US" cap="none" sz="1100" b="0" i="0" u="none" baseline="0">
              <a:solidFill>
                <a:srgbClr val="000000"/>
              </a:solidFill>
              <a:latin typeface="Calibri"/>
              <a:ea typeface="Calibri"/>
              <a:cs typeface="Calibri"/>
            </a:rPr>
            <a:t>DIRECTOR DE ADMINISTRACION Y FINANZAS</a:t>
          </a:r>
        </a:p>
      </xdr:txBody>
    </xdr:sp>
    <xdr:clientData/>
  </xdr:twoCellAnchor>
  <xdr:oneCellAnchor>
    <xdr:from>
      <xdr:col>0</xdr:col>
      <xdr:colOff>0</xdr:colOff>
      <xdr:row>48</xdr:row>
      <xdr:rowOff>28575</xdr:rowOff>
    </xdr:from>
    <xdr:ext cx="9906000" cy="504825"/>
    <xdr:sp>
      <xdr:nvSpPr>
        <xdr:cNvPr id="10" name="AutoShape 739"/>
        <xdr:cNvSpPr>
          <a:spLocks noChangeAspect="1"/>
        </xdr:cNvSpPr>
      </xdr:nvSpPr>
      <xdr:spPr>
        <a:xfrm>
          <a:off x="0" y="19078575"/>
          <a:ext cx="99060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6</xdr:col>
      <xdr:colOff>1400175</xdr:colOff>
      <xdr:row>4</xdr:row>
      <xdr:rowOff>123825</xdr:rowOff>
    </xdr:to>
    <xdr:pic>
      <xdr:nvPicPr>
        <xdr:cNvPr id="2" name="Picture 92" descr="ENCABEZADO +++ largo"/>
        <xdr:cNvPicPr preferRelativeResize="1">
          <a:picLocks noChangeAspect="1"/>
        </xdr:cNvPicPr>
      </xdr:nvPicPr>
      <xdr:blipFill>
        <a:blip r:embed="rId2"/>
        <a:stretch>
          <a:fillRect/>
        </a:stretch>
      </xdr:blipFill>
      <xdr:spPr>
        <a:xfrm>
          <a:off x="0" y="0"/>
          <a:ext cx="10648950" cy="1038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twoCellAnchor>
    <xdr:from>
      <xdr:col>0</xdr:col>
      <xdr:colOff>0</xdr:colOff>
      <xdr:row>14</xdr:row>
      <xdr:rowOff>0</xdr:rowOff>
    </xdr:from>
    <xdr:to>
      <xdr:col>8</xdr:col>
      <xdr:colOff>2743200</xdr:colOff>
      <xdr:row>20</xdr:row>
      <xdr:rowOff>76200</xdr:rowOff>
    </xdr:to>
    <xdr:sp>
      <xdr:nvSpPr>
        <xdr:cNvPr id="3" name="8 CuadroTexto"/>
        <xdr:cNvSpPr txBox="1">
          <a:spLocks noChangeArrowheads="1"/>
        </xdr:cNvSpPr>
      </xdr:nvSpPr>
      <xdr:spPr>
        <a:xfrm>
          <a:off x="0" y="4076700"/>
          <a:ext cx="10553700" cy="1962150"/>
        </a:xfrm>
        <a:prstGeom prst="rect">
          <a:avLst/>
        </a:prstGeom>
        <a:noFill/>
        <a:ln w="9525" cmpd="sng">
          <a:noFill/>
        </a:ln>
      </xdr:spPr>
      <xdr:txBody>
        <a:bodyPr vertOverflow="clip" wrap="square"/>
        <a:p>
          <a:pPr algn="ctr">
            <a:defRPr/>
          </a:pPr>
          <a:r>
            <a:rPr lang="en-US" cap="none" sz="10000" b="0" i="0" u="none" baseline="0">
              <a:solidFill>
                <a:srgbClr val="000000"/>
              </a:solidFill>
            </a:rPr>
            <a:t>NO APLICA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2800350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0</xdr:col>
      <xdr:colOff>0</xdr:colOff>
      <xdr:row>15</xdr:row>
      <xdr:rowOff>0</xdr:rowOff>
    </xdr:from>
    <xdr:to>
      <xdr:col>4</xdr:col>
      <xdr:colOff>3457575</xdr:colOff>
      <xdr:row>24</xdr:row>
      <xdr:rowOff>19050</xdr:rowOff>
    </xdr:to>
    <xdr:sp>
      <xdr:nvSpPr>
        <xdr:cNvPr id="2" name="7 CuadroTexto"/>
        <xdr:cNvSpPr txBox="1">
          <a:spLocks noChangeArrowheads="1"/>
        </xdr:cNvSpPr>
      </xdr:nvSpPr>
      <xdr:spPr>
        <a:xfrm>
          <a:off x="0" y="3276600"/>
          <a:ext cx="10648950" cy="2076450"/>
        </a:xfrm>
        <a:prstGeom prst="rect">
          <a:avLst/>
        </a:prstGeom>
        <a:noFill/>
        <a:ln w="9525" cmpd="sng">
          <a:noFill/>
        </a:ln>
      </xdr:spPr>
      <xdr:txBody>
        <a:bodyPr vertOverflow="clip" wrap="square"/>
        <a:p>
          <a:pPr algn="ctr">
            <a:defRPr/>
          </a:pPr>
          <a:r>
            <a:rPr lang="en-US" cap="none" sz="10000" b="0" i="0" u="none" baseline="0">
              <a:solidFill>
                <a:srgbClr val="000000"/>
              </a:solidFill>
            </a:rPr>
            <a:t>NO APLICA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1200150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448675" cy="828675"/>
        </a:xfrm>
        <a:prstGeom prst="rect">
          <a:avLst/>
        </a:prstGeom>
        <a:noFill/>
        <a:ln w="9525" cmpd="sng">
          <a:noFill/>
        </a:ln>
      </xdr:spPr>
    </xdr:pic>
    <xdr:clientData/>
  </xdr:twoCellAnchor>
  <xdr:twoCellAnchor>
    <xdr:from>
      <xdr:col>0</xdr:col>
      <xdr:colOff>0</xdr:colOff>
      <xdr:row>26</xdr:row>
      <xdr:rowOff>0</xdr:rowOff>
    </xdr:from>
    <xdr:to>
      <xdr:col>6</xdr:col>
      <xdr:colOff>1247775</xdr:colOff>
      <xdr:row>26</xdr:row>
      <xdr:rowOff>0</xdr:rowOff>
    </xdr:to>
    <xdr:grpSp>
      <xdr:nvGrpSpPr>
        <xdr:cNvPr id="4" name="4 Grupo"/>
        <xdr:cNvGrpSpPr>
          <a:grpSpLocks/>
        </xdr:cNvGrpSpPr>
      </xdr:nvGrpSpPr>
      <xdr:grpSpPr>
        <a:xfrm>
          <a:off x="0" y="6600825"/>
          <a:ext cx="8534400" cy="0"/>
          <a:chOff x="0" y="1305988"/>
          <a:chExt cx="9906000" cy="532337"/>
        </a:xfrm>
        <a:solidFill>
          <a:srgbClr val="FFFFFF"/>
        </a:solidFill>
      </xdr:grpSpPr>
      <xdr:pic>
        <xdr:nvPicPr>
          <xdr:cNvPr id="5" name="Picture 1"/>
          <xdr:cNvPicPr preferRelativeResize="1">
            <a:picLocks noChangeAspect="1"/>
          </xdr:cNvPicPr>
        </xdr:nvPicPr>
        <xdr:blipFill>
          <a:blip r:embed="rId3"/>
          <a:stretch>
            <a:fillRect/>
          </a:stretch>
        </xdr:blipFill>
        <xdr:spPr>
          <a:xfrm>
            <a:off x="0" y="1333536"/>
            <a:ext cx="9906000" cy="504789"/>
          </a:xfrm>
          <a:prstGeom prst="rect">
            <a:avLst/>
          </a:prstGeom>
          <a:noFill/>
          <a:ln w="9525" cmpd="sng">
            <a:noFill/>
          </a:ln>
        </xdr:spPr>
      </xdr:pic>
      <xdr:sp fLocksText="0">
        <xdr:nvSpPr>
          <xdr:cNvPr id="6" name="6 CuadroTexto"/>
          <xdr:cNvSpPr txBox="1">
            <a:spLocks noChangeArrowheads="1"/>
          </xdr:cNvSpPr>
        </xdr:nvSpPr>
        <xdr:spPr>
          <a:xfrm>
            <a:off x="0" y="6600878"/>
            <a:ext cx="2221421"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7 CuadroTexto"/>
          <xdr:cNvSpPr txBox="1">
            <a:spLocks noChangeArrowheads="1"/>
          </xdr:cNvSpPr>
        </xdr:nvSpPr>
        <xdr:spPr>
          <a:xfrm>
            <a:off x="302133" y="6600878"/>
            <a:ext cx="250869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8" name="8 CuadroTexto"/>
          <xdr:cNvSpPr txBox="1">
            <a:spLocks noChangeArrowheads="1"/>
          </xdr:cNvSpPr>
        </xdr:nvSpPr>
        <xdr:spPr>
          <a:xfrm>
            <a:off x="1532954" y="6600878"/>
            <a:ext cx="219913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13</xdr:row>
      <xdr:rowOff>152400</xdr:rowOff>
    </xdr:from>
    <xdr:to>
      <xdr:col>6</xdr:col>
      <xdr:colOff>1295400</xdr:colOff>
      <xdr:row>21</xdr:row>
      <xdr:rowOff>209550</xdr:rowOff>
    </xdr:to>
    <xdr:sp>
      <xdr:nvSpPr>
        <xdr:cNvPr id="9" name="9 CuadroTexto"/>
        <xdr:cNvSpPr txBox="1">
          <a:spLocks noChangeArrowheads="1"/>
        </xdr:cNvSpPr>
      </xdr:nvSpPr>
      <xdr:spPr>
        <a:xfrm>
          <a:off x="0" y="3429000"/>
          <a:ext cx="8582025" cy="1914525"/>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3609975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twoCellAnchor>
    <xdr:from>
      <xdr:col>0</xdr:col>
      <xdr:colOff>0</xdr:colOff>
      <xdr:row>16</xdr:row>
      <xdr:rowOff>0</xdr:rowOff>
    </xdr:from>
    <xdr:to>
      <xdr:col>4</xdr:col>
      <xdr:colOff>3686175</xdr:colOff>
      <xdr:row>24</xdr:row>
      <xdr:rowOff>219075</xdr:rowOff>
    </xdr:to>
    <xdr:sp>
      <xdr:nvSpPr>
        <xdr:cNvPr id="2" name="7 CuadroTexto"/>
        <xdr:cNvSpPr txBox="1">
          <a:spLocks noChangeArrowheads="1"/>
        </xdr:cNvSpPr>
      </xdr:nvSpPr>
      <xdr:spPr>
        <a:xfrm>
          <a:off x="0" y="3505200"/>
          <a:ext cx="10058400" cy="2047875"/>
        </a:xfrm>
        <a:prstGeom prst="rect">
          <a:avLst/>
        </a:prstGeom>
        <a:noFill/>
        <a:ln w="9525" cmpd="sng">
          <a:noFill/>
        </a:ln>
      </xdr:spPr>
      <xdr:txBody>
        <a:bodyPr vertOverflow="clip" wrap="square"/>
        <a:p>
          <a:pPr algn="ctr">
            <a:defRPr/>
          </a:pPr>
          <a:r>
            <a:rPr lang="en-US" cap="none" sz="10000" b="0" i="0" u="none" baseline="0">
              <a:solidFill>
                <a:srgbClr val="000000"/>
              </a:solidFill>
            </a:rPr>
            <a:t>NO APLICA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3333750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782175" cy="971550"/>
        </a:xfrm>
        <a:prstGeom prst="rect">
          <a:avLst/>
        </a:prstGeom>
        <a:noFill/>
        <a:ln w="9525" cmpd="sng">
          <a:noFill/>
        </a:ln>
      </xdr:spPr>
    </xdr:pic>
    <xdr:clientData/>
  </xdr:twoCellAnchor>
  <xdr:twoCellAnchor>
    <xdr:from>
      <xdr:col>0</xdr:col>
      <xdr:colOff>0</xdr:colOff>
      <xdr:row>16</xdr:row>
      <xdr:rowOff>0</xdr:rowOff>
    </xdr:from>
    <xdr:to>
      <xdr:col>3</xdr:col>
      <xdr:colOff>3476625</xdr:colOff>
      <xdr:row>25</xdr:row>
      <xdr:rowOff>180975</xdr:rowOff>
    </xdr:to>
    <xdr:sp>
      <xdr:nvSpPr>
        <xdr:cNvPr id="2" name="7 CuadroTexto"/>
        <xdr:cNvSpPr txBox="1">
          <a:spLocks noChangeArrowheads="1"/>
        </xdr:cNvSpPr>
      </xdr:nvSpPr>
      <xdr:spPr>
        <a:xfrm>
          <a:off x="0" y="3409950"/>
          <a:ext cx="9925050" cy="19812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3619500</xdr:colOff>
      <xdr:row>6</xdr:row>
      <xdr:rowOff>142875</xdr:rowOff>
    </xdr:to>
    <xdr:pic>
      <xdr:nvPicPr>
        <xdr:cNvPr id="1" name="Picture 92" descr="ENCABEZADO +++ largo"/>
        <xdr:cNvPicPr preferRelativeResize="1">
          <a:picLocks noChangeAspect="1"/>
        </xdr:cNvPicPr>
      </xdr:nvPicPr>
      <xdr:blipFill>
        <a:blip r:embed="rId1"/>
        <a:stretch>
          <a:fillRect/>
        </a:stretch>
      </xdr:blipFill>
      <xdr:spPr>
        <a:xfrm>
          <a:off x="0" y="0"/>
          <a:ext cx="9972675" cy="1257300"/>
        </a:xfrm>
        <a:prstGeom prst="rect">
          <a:avLst/>
        </a:prstGeom>
        <a:noFill/>
        <a:ln w="9525" cmpd="sng">
          <a:noFill/>
        </a:ln>
      </xdr:spPr>
    </xdr:pic>
    <xdr:clientData/>
  </xdr:twoCellAnchor>
  <xdr:twoCellAnchor>
    <xdr:from>
      <xdr:col>0</xdr:col>
      <xdr:colOff>0</xdr:colOff>
      <xdr:row>16</xdr:row>
      <xdr:rowOff>0</xdr:rowOff>
    </xdr:from>
    <xdr:to>
      <xdr:col>3</xdr:col>
      <xdr:colOff>3733800</xdr:colOff>
      <xdr:row>24</xdr:row>
      <xdr:rowOff>190500</xdr:rowOff>
    </xdr:to>
    <xdr:sp>
      <xdr:nvSpPr>
        <xdr:cNvPr id="2" name="7 CuadroTexto"/>
        <xdr:cNvSpPr txBox="1">
          <a:spLocks noChangeArrowheads="1"/>
        </xdr:cNvSpPr>
      </xdr:nvSpPr>
      <xdr:spPr>
        <a:xfrm>
          <a:off x="0" y="3352800"/>
          <a:ext cx="10086975" cy="20193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1000125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867900" cy="933450"/>
        </a:xfrm>
        <a:prstGeom prst="rect">
          <a:avLst/>
        </a:prstGeom>
        <a:noFill/>
        <a:ln w="9525" cmpd="sng">
          <a:noFill/>
        </a:ln>
      </xdr:spPr>
    </xdr:pic>
    <xdr:clientData/>
  </xdr:twoCellAnchor>
  <xdr:twoCellAnchor>
    <xdr:from>
      <xdr:col>0</xdr:col>
      <xdr:colOff>0</xdr:colOff>
      <xdr:row>20</xdr:row>
      <xdr:rowOff>0</xdr:rowOff>
    </xdr:from>
    <xdr:to>
      <xdr:col>4</xdr:col>
      <xdr:colOff>1743075</xdr:colOff>
      <xdr:row>28</xdr:row>
      <xdr:rowOff>190500</xdr:rowOff>
    </xdr:to>
    <xdr:sp>
      <xdr:nvSpPr>
        <xdr:cNvPr id="2" name="7 CuadroTexto"/>
        <xdr:cNvSpPr txBox="1">
          <a:spLocks noChangeArrowheads="1"/>
        </xdr:cNvSpPr>
      </xdr:nvSpPr>
      <xdr:spPr>
        <a:xfrm>
          <a:off x="0" y="4333875"/>
          <a:ext cx="10610850" cy="2019300"/>
        </a:xfrm>
        <a:prstGeom prst="rect">
          <a:avLst/>
        </a:prstGeom>
        <a:noFill/>
        <a:ln w="9525" cmpd="sng">
          <a:noFill/>
        </a:ln>
      </xdr:spPr>
      <xdr:txBody>
        <a:bodyPr vertOverflow="clip" wrap="square"/>
        <a:p>
          <a:pPr algn="ctr">
            <a:defRPr/>
          </a:pPr>
          <a:r>
            <a:rPr lang="en-US" cap="none" sz="10000" b="0" i="0" u="none" baseline="0">
              <a:solidFill>
                <a:srgbClr val="000000"/>
              </a:solidFill>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4686300</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15525" cy="962025"/>
        </a:xfrm>
        <a:prstGeom prst="rect">
          <a:avLst/>
        </a:prstGeom>
        <a:noFill/>
        <a:ln w="9525" cmpd="sng">
          <a:noFill/>
        </a:ln>
      </xdr:spPr>
    </xdr:pic>
    <xdr:clientData/>
  </xdr:twoCellAnchor>
  <xdr:twoCellAnchor>
    <xdr:from>
      <xdr:col>0</xdr:col>
      <xdr:colOff>0</xdr:colOff>
      <xdr:row>14</xdr:row>
      <xdr:rowOff>47625</xdr:rowOff>
    </xdr:from>
    <xdr:to>
      <xdr:col>6</xdr:col>
      <xdr:colOff>5219700</xdr:colOff>
      <xdr:row>21</xdr:row>
      <xdr:rowOff>28575</xdr:rowOff>
    </xdr:to>
    <xdr:sp>
      <xdr:nvSpPr>
        <xdr:cNvPr id="4" name="9 CuadroTexto"/>
        <xdr:cNvSpPr txBox="1">
          <a:spLocks noChangeArrowheads="1"/>
        </xdr:cNvSpPr>
      </xdr:nvSpPr>
      <xdr:spPr>
        <a:xfrm>
          <a:off x="0" y="3829050"/>
          <a:ext cx="10448925" cy="25146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twoCellAnchor>
    <xdr:from>
      <xdr:col>0</xdr:col>
      <xdr:colOff>0</xdr:colOff>
      <xdr:row>25</xdr:row>
      <xdr:rowOff>0</xdr:rowOff>
    </xdr:from>
    <xdr:to>
      <xdr:col>6</xdr:col>
      <xdr:colOff>1247775</xdr:colOff>
      <xdr:row>25</xdr:row>
      <xdr:rowOff>0</xdr:rowOff>
    </xdr:to>
    <xdr:grpSp>
      <xdr:nvGrpSpPr>
        <xdr:cNvPr id="5" name="4 Grupo"/>
        <xdr:cNvGrpSpPr>
          <a:grpSpLocks/>
        </xdr:cNvGrpSpPr>
      </xdr:nvGrpSpPr>
      <xdr:grpSpPr>
        <a:xfrm>
          <a:off x="0" y="7534275"/>
          <a:ext cx="6477000" cy="0"/>
          <a:chOff x="0" y="1305988"/>
          <a:chExt cx="9906000" cy="532337"/>
        </a:xfrm>
        <a:solidFill>
          <a:srgbClr val="FFFFFF"/>
        </a:solidFill>
      </xdr:grpSpPr>
      <xdr:pic>
        <xdr:nvPicPr>
          <xdr:cNvPr id="6" name="Picture 1"/>
          <xdr:cNvPicPr preferRelativeResize="1">
            <a:picLocks noChangeAspect="1"/>
          </xdr:cNvPicPr>
        </xdr:nvPicPr>
        <xdr:blipFill>
          <a:blip r:embed="rId3"/>
          <a:stretch>
            <a:fillRect/>
          </a:stretch>
        </xdr:blipFill>
        <xdr:spPr>
          <a:xfrm>
            <a:off x="0" y="1333536"/>
            <a:ext cx="9906000" cy="504789"/>
          </a:xfrm>
          <a:prstGeom prst="rect">
            <a:avLst/>
          </a:prstGeom>
          <a:noFill/>
          <a:ln w="9525" cmpd="sng">
            <a:noFill/>
          </a:ln>
        </xdr:spPr>
      </xdr:pic>
      <xdr:sp fLocksText="0">
        <xdr:nvSpPr>
          <xdr:cNvPr id="7" name="6 CuadroTexto"/>
          <xdr:cNvSpPr txBox="1">
            <a:spLocks noChangeArrowheads="1"/>
          </xdr:cNvSpPr>
        </xdr:nvSpPr>
        <xdr:spPr>
          <a:xfrm>
            <a:off x="0" y="7534331"/>
            <a:ext cx="2228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8" name="7 CuadroTexto"/>
          <xdr:cNvSpPr txBox="1">
            <a:spLocks noChangeArrowheads="1"/>
          </xdr:cNvSpPr>
        </xdr:nvSpPr>
        <xdr:spPr>
          <a:xfrm>
            <a:off x="0" y="7534331"/>
            <a:ext cx="2506218"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8 CuadroTexto"/>
          <xdr:cNvSpPr txBox="1">
            <a:spLocks noChangeArrowheads="1"/>
          </xdr:cNvSpPr>
        </xdr:nvSpPr>
        <xdr:spPr>
          <a:xfrm>
            <a:off x="0" y="7534331"/>
            <a:ext cx="219913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twoCellAnchor>
    <xdr:from>
      <xdr:col>0</xdr:col>
      <xdr:colOff>0</xdr:colOff>
      <xdr:row>33</xdr:row>
      <xdr:rowOff>0</xdr:rowOff>
    </xdr:from>
    <xdr:to>
      <xdr:col>6</xdr:col>
      <xdr:colOff>581025</xdr:colOff>
      <xdr:row>33</xdr:row>
      <xdr:rowOff>0</xdr:rowOff>
    </xdr:to>
    <xdr:grpSp>
      <xdr:nvGrpSpPr>
        <xdr:cNvPr id="2" name="2 Grupo"/>
        <xdr:cNvGrpSpPr>
          <a:grpSpLocks/>
        </xdr:cNvGrpSpPr>
      </xdr:nvGrpSpPr>
      <xdr:grpSpPr>
        <a:xfrm>
          <a:off x="0" y="7019925"/>
          <a:ext cx="955357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4 CuadroTexto"/>
          <xdr:cNvSpPr txBox="1">
            <a:spLocks noChangeArrowheads="1"/>
          </xdr:cNvSpPr>
        </xdr:nvSpPr>
        <xdr:spPr>
          <a:xfrm>
            <a:off x="264986" y="7019960"/>
            <a:ext cx="2221421"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5 CuadroTexto"/>
          <xdr:cNvSpPr txBox="1">
            <a:spLocks noChangeArrowheads="1"/>
          </xdr:cNvSpPr>
        </xdr:nvSpPr>
        <xdr:spPr>
          <a:xfrm>
            <a:off x="2565654" y="7019960"/>
            <a:ext cx="2518601"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6 CuadroTexto"/>
          <xdr:cNvSpPr txBox="1">
            <a:spLocks noChangeArrowheads="1"/>
          </xdr:cNvSpPr>
        </xdr:nvSpPr>
        <xdr:spPr>
          <a:xfrm>
            <a:off x="5408676" y="7019960"/>
            <a:ext cx="2191703"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19</xdr:row>
      <xdr:rowOff>0</xdr:rowOff>
    </xdr:from>
    <xdr:to>
      <xdr:col>7</xdr:col>
      <xdr:colOff>0</xdr:colOff>
      <xdr:row>28</xdr:row>
      <xdr:rowOff>0</xdr:rowOff>
    </xdr:to>
    <xdr:sp>
      <xdr:nvSpPr>
        <xdr:cNvPr id="7" name="7 CuadroTexto"/>
        <xdr:cNvSpPr txBox="1">
          <a:spLocks noChangeArrowheads="1"/>
        </xdr:cNvSpPr>
      </xdr:nvSpPr>
      <xdr:spPr>
        <a:xfrm>
          <a:off x="0" y="3876675"/>
          <a:ext cx="9667875" cy="20574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twoCellAnchor>
    <xdr:from>
      <xdr:col>0</xdr:col>
      <xdr:colOff>0</xdr:colOff>
      <xdr:row>36</xdr:row>
      <xdr:rowOff>0</xdr:rowOff>
    </xdr:from>
    <xdr:to>
      <xdr:col>7</xdr:col>
      <xdr:colOff>0</xdr:colOff>
      <xdr:row>36</xdr:row>
      <xdr:rowOff>0</xdr:rowOff>
    </xdr:to>
    <xdr:grpSp>
      <xdr:nvGrpSpPr>
        <xdr:cNvPr id="8" name="4 Grupo"/>
        <xdr:cNvGrpSpPr>
          <a:grpSpLocks/>
        </xdr:cNvGrpSpPr>
      </xdr:nvGrpSpPr>
      <xdr:grpSpPr>
        <a:xfrm>
          <a:off x="0" y="7591425"/>
          <a:ext cx="9667875" cy="0"/>
          <a:chOff x="0" y="1305988"/>
          <a:chExt cx="9906000" cy="532337"/>
        </a:xfrm>
        <a:solidFill>
          <a:srgbClr val="FFFFFF"/>
        </a:solidFill>
      </xdr:grpSpPr>
      <xdr:pic>
        <xdr:nvPicPr>
          <xdr:cNvPr id="9"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10" name="10 CuadroTexto"/>
          <xdr:cNvSpPr txBox="1">
            <a:spLocks noChangeArrowheads="1"/>
          </xdr:cNvSpPr>
        </xdr:nvSpPr>
        <xdr:spPr>
          <a:xfrm>
            <a:off x="0" y="7591424"/>
            <a:ext cx="2233803"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1" name="11 CuadroTexto"/>
          <xdr:cNvSpPr txBox="1">
            <a:spLocks noChangeArrowheads="1"/>
          </xdr:cNvSpPr>
        </xdr:nvSpPr>
        <xdr:spPr>
          <a:xfrm>
            <a:off x="1560195" y="7591424"/>
            <a:ext cx="250869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12 CuadroTexto"/>
          <xdr:cNvSpPr txBox="1">
            <a:spLocks noChangeArrowheads="1"/>
          </xdr:cNvSpPr>
        </xdr:nvSpPr>
        <xdr:spPr>
          <a:xfrm>
            <a:off x="3687509" y="7591424"/>
            <a:ext cx="220656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4</xdr:col>
      <xdr:colOff>1952625</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152400" y="9525"/>
          <a:ext cx="8286750" cy="895350"/>
        </a:xfrm>
        <a:prstGeom prst="rect">
          <a:avLst/>
        </a:prstGeom>
        <a:noFill/>
        <a:ln w="9525" cmpd="sng">
          <a:noFill/>
        </a:ln>
      </xdr:spPr>
    </xdr:pic>
    <xdr:clientData/>
  </xdr:twoCellAnchor>
  <xdr:twoCellAnchor>
    <xdr:from>
      <xdr:col>1</xdr:col>
      <xdr:colOff>0</xdr:colOff>
      <xdr:row>27</xdr:row>
      <xdr:rowOff>0</xdr:rowOff>
    </xdr:from>
    <xdr:to>
      <xdr:col>8</xdr:col>
      <xdr:colOff>0</xdr:colOff>
      <xdr:row>27</xdr:row>
      <xdr:rowOff>0</xdr:rowOff>
    </xdr:to>
    <xdr:grpSp>
      <xdr:nvGrpSpPr>
        <xdr:cNvPr id="2" name="4 Grupo"/>
        <xdr:cNvGrpSpPr>
          <a:grpSpLocks/>
        </xdr:cNvGrpSpPr>
      </xdr:nvGrpSpPr>
      <xdr:grpSpPr>
        <a:xfrm>
          <a:off x="152400" y="6276975"/>
          <a:ext cx="900112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565148" y="6276951"/>
            <a:ext cx="2233803"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4219956" y="6276951"/>
            <a:ext cx="2516124"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7451789" y="6276951"/>
            <a:ext cx="2201609"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13</xdr:row>
      <xdr:rowOff>0</xdr:rowOff>
    </xdr:from>
    <xdr:to>
      <xdr:col>5</xdr:col>
      <xdr:colOff>0</xdr:colOff>
      <xdr:row>22</xdr:row>
      <xdr:rowOff>0</xdr:rowOff>
    </xdr:to>
    <xdr:sp>
      <xdr:nvSpPr>
        <xdr:cNvPr id="7" name="12 CuadroTexto"/>
        <xdr:cNvSpPr txBox="1">
          <a:spLocks noChangeArrowheads="1"/>
        </xdr:cNvSpPr>
      </xdr:nvSpPr>
      <xdr:spPr>
        <a:xfrm>
          <a:off x="152400" y="3190875"/>
          <a:ext cx="8343900" cy="2057400"/>
        </a:xfrm>
        <a:prstGeom prst="rect">
          <a:avLst/>
        </a:prstGeom>
        <a:noFill/>
        <a:ln w="9525" cmpd="sng">
          <a:noFill/>
        </a:ln>
      </xdr:spPr>
      <xdr:txBody>
        <a:bodyPr vertOverflow="clip" wrap="square"/>
        <a:p>
          <a:pPr algn="ctr">
            <a:defRPr/>
          </a:pPr>
          <a:r>
            <a:rPr lang="en-US" cap="none" sz="7200" b="0" i="0" u="none" baseline="0">
              <a:solidFill>
                <a:srgbClr val="000000"/>
              </a:solidFill>
            </a:rPr>
            <a:t>NO APLICA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1162050</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3954125" cy="1038225"/>
        </a:xfrm>
        <a:prstGeom prst="rect">
          <a:avLst/>
        </a:prstGeom>
        <a:noFill/>
        <a:ln w="9525" cmpd="sng">
          <a:noFill/>
        </a:ln>
      </xdr:spPr>
    </xdr:pic>
    <xdr:clientData/>
  </xdr:twoCellAnchor>
  <xdr:twoCellAnchor>
    <xdr:from>
      <xdr:col>1</xdr:col>
      <xdr:colOff>0</xdr:colOff>
      <xdr:row>18</xdr:row>
      <xdr:rowOff>0</xdr:rowOff>
    </xdr:from>
    <xdr:to>
      <xdr:col>8</xdr:col>
      <xdr:colOff>0</xdr:colOff>
      <xdr:row>18</xdr:row>
      <xdr:rowOff>0</xdr:rowOff>
    </xdr:to>
    <xdr:grpSp>
      <xdr:nvGrpSpPr>
        <xdr:cNvPr id="2" name="4 Grupo"/>
        <xdr:cNvGrpSpPr>
          <a:grpSpLocks/>
        </xdr:cNvGrpSpPr>
      </xdr:nvGrpSpPr>
      <xdr:grpSpPr>
        <a:xfrm>
          <a:off x="1323975" y="13373100"/>
          <a:ext cx="11468100"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4338935" y="13373136"/>
            <a:ext cx="2228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8019014" y="13373136"/>
            <a:ext cx="250869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22394990" y="13373136"/>
            <a:ext cx="2196656"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771525</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1038225"/>
        </a:xfrm>
        <a:prstGeom prst="rect">
          <a:avLst/>
        </a:prstGeom>
        <a:noFill/>
        <a:ln w="9525" cmpd="sng">
          <a:noFill/>
        </a:ln>
      </xdr:spPr>
    </xdr:pic>
    <xdr:clientData/>
  </xdr:twoCellAnchor>
  <xdr:twoCellAnchor>
    <xdr:from>
      <xdr:col>1</xdr:col>
      <xdr:colOff>0</xdr:colOff>
      <xdr:row>18</xdr:row>
      <xdr:rowOff>0</xdr:rowOff>
    </xdr:from>
    <xdr:to>
      <xdr:col>8</xdr:col>
      <xdr:colOff>0</xdr:colOff>
      <xdr:row>18</xdr:row>
      <xdr:rowOff>0</xdr:rowOff>
    </xdr:to>
    <xdr:grpSp>
      <xdr:nvGrpSpPr>
        <xdr:cNvPr id="2" name="4 Grupo"/>
        <xdr:cNvGrpSpPr>
          <a:grpSpLocks/>
        </xdr:cNvGrpSpPr>
      </xdr:nvGrpSpPr>
      <xdr:grpSpPr>
        <a:xfrm>
          <a:off x="1323975" y="9439275"/>
          <a:ext cx="10229850"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0629138" y="9439299"/>
            <a:ext cx="2223897"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3147739" y="9439299"/>
            <a:ext cx="2498789"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16248317" y="9439299"/>
            <a:ext cx="2194179"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1543050</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91725" cy="1038225"/>
        </a:xfrm>
        <a:prstGeom prst="rect">
          <a:avLst/>
        </a:prstGeom>
        <a:noFill/>
        <a:ln w="9525" cmpd="sng">
          <a:noFill/>
        </a:ln>
      </xdr:spPr>
    </xdr:pic>
    <xdr:clientData/>
  </xdr:twoCellAnchor>
  <xdr:twoCellAnchor>
    <xdr:from>
      <xdr:col>1</xdr:col>
      <xdr:colOff>0</xdr:colOff>
      <xdr:row>16</xdr:row>
      <xdr:rowOff>0</xdr:rowOff>
    </xdr:from>
    <xdr:to>
      <xdr:col>8</xdr:col>
      <xdr:colOff>0</xdr:colOff>
      <xdr:row>16</xdr:row>
      <xdr:rowOff>0</xdr:rowOff>
    </xdr:to>
    <xdr:grpSp>
      <xdr:nvGrpSpPr>
        <xdr:cNvPr id="2" name="4 Grupo"/>
        <xdr:cNvGrpSpPr>
          <a:grpSpLocks/>
        </xdr:cNvGrpSpPr>
      </xdr:nvGrpSpPr>
      <xdr:grpSpPr>
        <a:xfrm>
          <a:off x="1323975" y="8124825"/>
          <a:ext cx="888682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15 CuadroTexto"/>
          <xdr:cNvSpPr txBox="1">
            <a:spLocks noChangeArrowheads="1"/>
          </xdr:cNvSpPr>
        </xdr:nvSpPr>
        <xdr:spPr>
          <a:xfrm>
            <a:off x="5809869" y="8124826"/>
            <a:ext cx="2228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6 CuadroTexto"/>
          <xdr:cNvSpPr txBox="1">
            <a:spLocks noChangeArrowheads="1"/>
          </xdr:cNvSpPr>
        </xdr:nvSpPr>
        <xdr:spPr>
          <a:xfrm>
            <a:off x="6443853" y="8124826"/>
            <a:ext cx="2496312"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7 CuadroTexto"/>
          <xdr:cNvSpPr txBox="1">
            <a:spLocks noChangeArrowheads="1"/>
          </xdr:cNvSpPr>
        </xdr:nvSpPr>
        <xdr:spPr>
          <a:xfrm>
            <a:off x="7449312" y="8124826"/>
            <a:ext cx="2209038"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twoCellAnchor>
    <xdr:from>
      <xdr:col>1</xdr:col>
      <xdr:colOff>0</xdr:colOff>
      <xdr:row>30</xdr:row>
      <xdr:rowOff>0</xdr:rowOff>
    </xdr:from>
    <xdr:to>
      <xdr:col>8</xdr:col>
      <xdr:colOff>0</xdr:colOff>
      <xdr:row>30</xdr:row>
      <xdr:rowOff>0</xdr:rowOff>
    </xdr:to>
    <xdr:grpSp>
      <xdr:nvGrpSpPr>
        <xdr:cNvPr id="2" name="4 Grupo"/>
        <xdr:cNvGrpSpPr>
          <a:grpSpLocks/>
        </xdr:cNvGrpSpPr>
      </xdr:nvGrpSpPr>
      <xdr:grpSpPr>
        <a:xfrm>
          <a:off x="3067050" y="8191500"/>
          <a:ext cx="6943725" cy="0"/>
          <a:chOff x="0" y="1305988"/>
          <a:chExt cx="9906000" cy="532337"/>
        </a:xfrm>
        <a:solidFill>
          <a:srgbClr val="FFFFFF"/>
        </a:solidFill>
      </xdr:grpSpPr>
      <xdr:pic>
        <xdr:nvPicPr>
          <xdr:cNvPr id="3" name="Picture 1"/>
          <xdr:cNvPicPr preferRelativeResize="1">
            <a:picLocks noChangeAspect="1"/>
          </xdr:cNvPicPr>
        </xdr:nvPicPr>
        <xdr:blipFill>
          <a:blip r:embed="rId2"/>
          <a:stretch>
            <a:fillRect/>
          </a:stretch>
        </xdr:blipFill>
        <xdr:spPr>
          <a:xfrm>
            <a:off x="0" y="1333536"/>
            <a:ext cx="9906000" cy="504789"/>
          </a:xfrm>
          <a:prstGeom prst="rect">
            <a:avLst/>
          </a:prstGeom>
          <a:noFill/>
          <a:ln w="9525" cmpd="sng">
            <a:noFill/>
          </a:ln>
        </xdr:spPr>
      </xdr:pic>
      <xdr:sp fLocksText="0">
        <xdr:nvSpPr>
          <xdr:cNvPr id="4" name="9 CuadroTexto"/>
          <xdr:cNvSpPr txBox="1">
            <a:spLocks noChangeArrowheads="1"/>
          </xdr:cNvSpPr>
        </xdr:nvSpPr>
        <xdr:spPr>
          <a:xfrm>
            <a:off x="12593003" y="8191501"/>
            <a:ext cx="2228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5" name="10 CuadroTexto"/>
          <xdr:cNvSpPr txBox="1">
            <a:spLocks noChangeArrowheads="1"/>
          </xdr:cNvSpPr>
        </xdr:nvSpPr>
        <xdr:spPr>
          <a:xfrm>
            <a:off x="13541502" y="8191501"/>
            <a:ext cx="250126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11 CuadroTexto"/>
          <xdr:cNvSpPr txBox="1">
            <a:spLocks noChangeArrowheads="1"/>
          </xdr:cNvSpPr>
        </xdr:nvSpPr>
        <xdr:spPr>
          <a:xfrm>
            <a:off x="14891195" y="8191501"/>
            <a:ext cx="2201609"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6"/>
  <sheetViews>
    <sheetView showGridLines="0" tabSelected="1" zoomScaleSheetLayoutView="100" zoomScalePageLayoutView="0" workbookViewId="0" topLeftCell="A1">
      <selection activeCell="A1" sqref="A1"/>
    </sheetView>
  </sheetViews>
  <sheetFormatPr defaultColWidth="0" defaultRowHeight="12.75" zeroHeight="1"/>
  <cols>
    <col min="1" max="1" width="4.421875" style="1" customWidth="1"/>
    <col min="2" max="2" width="8.00390625" style="1" customWidth="1"/>
    <col min="3" max="3" width="14.8515625" style="1" customWidth="1"/>
    <col min="4" max="4" width="11.7109375" style="1" bestFit="1" customWidth="1"/>
    <col min="5" max="5" width="10.8515625" style="1" customWidth="1"/>
    <col min="6" max="7" width="13.28125" style="1" bestFit="1" customWidth="1"/>
    <col min="8" max="8" width="79.421875" style="1" customWidth="1"/>
    <col min="9" max="16384" width="0" style="1" hidden="1" customWidth="1"/>
  </cols>
  <sheetData>
    <row r="1" ht="17.25">
      <c r="H1" s="28"/>
    </row>
    <row r="2" ht="18">
      <c r="H2" s="22"/>
    </row>
    <row r="3" ht="15">
      <c r="H3" s="30"/>
    </row>
    <row r="4" ht="15">
      <c r="H4" s="30"/>
    </row>
    <row r="5" ht="13.5"/>
    <row r="6" ht="13.5"/>
    <row r="7" spans="1:8" ht="34.5" customHeight="1">
      <c r="A7" s="56" t="s">
        <v>151</v>
      </c>
      <c r="B7" s="56"/>
      <c r="C7" s="57"/>
      <c r="D7" s="57"/>
      <c r="E7" s="57"/>
      <c r="F7" s="57"/>
      <c r="G7" s="57"/>
      <c r="H7" s="57"/>
    </row>
    <row r="8" ht="6.75" customHeight="1"/>
    <row r="9" spans="1:8" ht="17.25" customHeight="1">
      <c r="A9" s="4" t="s">
        <v>165</v>
      </c>
      <c r="B9" s="24"/>
      <c r="C9" s="2"/>
      <c r="D9" s="2"/>
      <c r="E9" s="2"/>
      <c r="F9" s="2"/>
      <c r="G9" s="2"/>
      <c r="H9" s="3"/>
    </row>
    <row r="10" spans="1:8" ht="17.25" customHeight="1">
      <c r="A10" s="4" t="s">
        <v>166</v>
      </c>
      <c r="B10" s="24"/>
      <c r="C10" s="2"/>
      <c r="D10" s="2"/>
      <c r="E10" s="2"/>
      <c r="F10" s="2"/>
      <c r="G10" s="2"/>
      <c r="H10" s="3"/>
    </row>
    <row r="11" spans="1:9" ht="25.5" customHeight="1">
      <c r="A11" s="282" t="s">
        <v>133</v>
      </c>
      <c r="B11" s="282" t="s">
        <v>30</v>
      </c>
      <c r="C11" s="52" t="s">
        <v>11</v>
      </c>
      <c r="D11" s="52"/>
      <c r="E11" s="52"/>
      <c r="F11" s="52"/>
      <c r="G11" s="52"/>
      <c r="H11" s="53" t="s">
        <v>79</v>
      </c>
      <c r="I11" s="8"/>
    </row>
    <row r="12" spans="1:9" ht="51.75" customHeight="1">
      <c r="A12" s="283"/>
      <c r="B12" s="284"/>
      <c r="C12" s="111" t="s">
        <v>110</v>
      </c>
      <c r="D12" s="111" t="s">
        <v>80</v>
      </c>
      <c r="E12" s="111" t="s">
        <v>109</v>
      </c>
      <c r="F12" s="111" t="s">
        <v>81</v>
      </c>
      <c r="G12" s="111" t="s">
        <v>82</v>
      </c>
      <c r="H12" s="55" t="s">
        <v>115</v>
      </c>
      <c r="I12" s="9"/>
    </row>
    <row r="13" spans="1:8" ht="12.75" customHeight="1">
      <c r="A13" s="14"/>
      <c r="B13" s="14"/>
      <c r="C13" s="14"/>
      <c r="D13" s="14"/>
      <c r="E13" s="14"/>
      <c r="F13" s="14"/>
      <c r="G13" s="14"/>
      <c r="H13" s="46"/>
    </row>
    <row r="14" spans="1:8" s="183" customFormat="1" ht="141" customHeight="1">
      <c r="A14" s="49">
        <v>4</v>
      </c>
      <c r="B14" s="49">
        <v>1000</v>
      </c>
      <c r="C14" s="162">
        <v>24817750</v>
      </c>
      <c r="D14" s="162">
        <v>24779875</v>
      </c>
      <c r="E14" s="162"/>
      <c r="F14" s="162">
        <f>D14+E14</f>
        <v>24779875</v>
      </c>
      <c r="G14" s="162">
        <f>C14-F14</f>
        <v>37875</v>
      </c>
      <c r="H14" s="148" t="s">
        <v>177</v>
      </c>
    </row>
    <row r="15" spans="1:8" s="183" customFormat="1" ht="59.25" customHeight="1">
      <c r="A15" s="49"/>
      <c r="B15" s="49"/>
      <c r="C15" s="188"/>
      <c r="D15" s="188"/>
      <c r="E15" s="188"/>
      <c r="F15" s="189"/>
      <c r="G15" s="188"/>
      <c r="H15" s="149" t="s">
        <v>176</v>
      </c>
    </row>
    <row r="16" spans="1:8" s="183" customFormat="1" ht="174.75">
      <c r="A16" s="190"/>
      <c r="B16" s="190">
        <v>2000</v>
      </c>
      <c r="C16" s="163">
        <v>1154905</v>
      </c>
      <c r="D16" s="163">
        <v>268139.98000000004</v>
      </c>
      <c r="E16" s="163"/>
      <c r="F16" s="163">
        <f>+D16+E16</f>
        <v>268139.98000000004</v>
      </c>
      <c r="G16" s="163">
        <f>+C16-F16</f>
        <v>886765.02</v>
      </c>
      <c r="H16" s="195" t="s">
        <v>178</v>
      </c>
    </row>
    <row r="17" spans="1:8" s="183" customFormat="1" ht="13.5" customHeight="1">
      <c r="A17" s="191"/>
      <c r="B17" s="191"/>
      <c r="C17" s="164"/>
      <c r="D17" s="164"/>
      <c r="E17" s="164"/>
      <c r="F17" s="164"/>
      <c r="G17" s="164"/>
      <c r="H17" s="196" t="s">
        <v>176</v>
      </c>
    </row>
    <row r="18" spans="1:8" s="183" customFormat="1" ht="193.5" customHeight="1">
      <c r="A18" s="49"/>
      <c r="B18" s="49">
        <v>3000</v>
      </c>
      <c r="C18" s="162">
        <v>17978450</v>
      </c>
      <c r="D18" s="162">
        <v>8766944.200000001</v>
      </c>
      <c r="E18" s="162"/>
      <c r="F18" s="163">
        <f>+D18+E18</f>
        <v>8766944.200000001</v>
      </c>
      <c r="G18" s="163">
        <f>+C18-F18</f>
        <v>9211505.799999999</v>
      </c>
      <c r="H18" s="195" t="s">
        <v>179</v>
      </c>
    </row>
    <row r="19" spans="1:8" s="183" customFormat="1" ht="11.25" customHeight="1">
      <c r="A19" s="191"/>
      <c r="B19" s="191"/>
      <c r="C19" s="164"/>
      <c r="D19" s="164"/>
      <c r="E19" s="164"/>
      <c r="F19" s="164"/>
      <c r="G19" s="164"/>
      <c r="H19" s="196" t="s">
        <v>176</v>
      </c>
    </row>
    <row r="20" spans="1:8" s="183" customFormat="1" ht="134.25">
      <c r="A20" s="49"/>
      <c r="B20" s="49">
        <v>4000</v>
      </c>
      <c r="C20" s="162">
        <v>274497</v>
      </c>
      <c r="D20" s="162">
        <v>217140</v>
      </c>
      <c r="E20" s="162"/>
      <c r="F20" s="163">
        <f>+D20+E20</f>
        <v>217140</v>
      </c>
      <c r="G20" s="163">
        <f>+C20-F20</f>
        <v>57357</v>
      </c>
      <c r="H20" s="195" t="s">
        <v>180</v>
      </c>
    </row>
    <row r="21" spans="1:8" s="183" customFormat="1" ht="11.25" customHeight="1">
      <c r="A21" s="191"/>
      <c r="B21" s="191"/>
      <c r="C21" s="164"/>
      <c r="D21" s="164"/>
      <c r="E21" s="164"/>
      <c r="F21" s="164"/>
      <c r="G21" s="164"/>
      <c r="H21" s="196" t="s">
        <v>176</v>
      </c>
    </row>
    <row r="22" spans="1:8" s="183" customFormat="1" ht="11.25" customHeight="1">
      <c r="A22" s="279" t="s">
        <v>67</v>
      </c>
      <c r="B22" s="279"/>
      <c r="C22" s="271">
        <f>SUM(C14:C20)</f>
        <v>44225602</v>
      </c>
      <c r="D22" s="271">
        <f>SUM(D14:D20)</f>
        <v>34032099.18</v>
      </c>
      <c r="E22" s="271">
        <f>SUM(E14:E20)</f>
        <v>0</v>
      </c>
      <c r="F22" s="271">
        <f>SUM(F14:F20)</f>
        <v>34032099.18</v>
      </c>
      <c r="G22" s="271">
        <f>SUM(G14:G20)</f>
        <v>10193502.819999998</v>
      </c>
      <c r="H22" s="201"/>
    </row>
    <row r="23" spans="1:8" s="183" customFormat="1" ht="18" customHeight="1">
      <c r="A23" s="280"/>
      <c r="B23" s="280"/>
      <c r="C23" s="272"/>
      <c r="D23" s="272"/>
      <c r="E23" s="272"/>
      <c r="F23" s="272"/>
      <c r="G23" s="272"/>
      <c r="H23" s="202"/>
    </row>
    <row r="24" spans="1:8" s="183" customFormat="1" ht="174.75">
      <c r="A24" s="190">
        <v>13</v>
      </c>
      <c r="B24" s="190">
        <v>2000</v>
      </c>
      <c r="C24" s="163">
        <v>622737</v>
      </c>
      <c r="D24" s="163">
        <v>103571.7</v>
      </c>
      <c r="E24" s="163"/>
      <c r="F24" s="163">
        <f>+D24+E24</f>
        <v>103571.7</v>
      </c>
      <c r="G24" s="163">
        <f>+C24-F24</f>
        <v>519165.3</v>
      </c>
      <c r="H24" s="195" t="s">
        <v>181</v>
      </c>
    </row>
    <row r="25" spans="1:8" s="183" customFormat="1" ht="11.25" customHeight="1">
      <c r="A25" s="49"/>
      <c r="B25" s="49"/>
      <c r="C25" s="162"/>
      <c r="D25" s="162"/>
      <c r="E25" s="162"/>
      <c r="F25" s="162"/>
      <c r="G25" s="162"/>
      <c r="H25" s="196" t="s">
        <v>176</v>
      </c>
    </row>
    <row r="26" spans="1:8" s="183" customFormat="1" ht="147.75">
      <c r="A26" s="190"/>
      <c r="B26" s="190">
        <v>3000</v>
      </c>
      <c r="C26" s="163">
        <v>110891</v>
      </c>
      <c r="D26" s="163">
        <v>65691</v>
      </c>
      <c r="E26" s="163"/>
      <c r="F26" s="163">
        <f>+D26+E26</f>
        <v>65691</v>
      </c>
      <c r="G26" s="163">
        <f>+C26-F26</f>
        <v>45200</v>
      </c>
      <c r="H26" s="195" t="s">
        <v>182</v>
      </c>
    </row>
    <row r="27" spans="1:8" s="183" customFormat="1" ht="11.25" customHeight="1">
      <c r="A27" s="49"/>
      <c r="B27" s="49"/>
      <c r="C27" s="162"/>
      <c r="D27" s="162"/>
      <c r="E27" s="162"/>
      <c r="F27" s="162"/>
      <c r="G27" s="162"/>
      <c r="H27" s="196" t="s">
        <v>176</v>
      </c>
    </row>
    <row r="28" spans="1:8" s="183" customFormat="1" ht="11.25" customHeight="1">
      <c r="A28" s="279" t="s">
        <v>67</v>
      </c>
      <c r="B28" s="279"/>
      <c r="C28" s="271">
        <f>SUM(C24:C26)</f>
        <v>733628</v>
      </c>
      <c r="D28" s="271">
        <f>SUM(D24:D26)</f>
        <v>169262.7</v>
      </c>
      <c r="E28" s="271">
        <f>SUM(E24:E26)</f>
        <v>0</v>
      </c>
      <c r="F28" s="271">
        <f>SUM(F24:F26)</f>
        <v>169262.7</v>
      </c>
      <c r="G28" s="271">
        <f>SUM(G24:G26)</f>
        <v>564365.3</v>
      </c>
      <c r="H28" s="201"/>
    </row>
    <row r="29" spans="1:8" s="183" customFormat="1" ht="18" customHeight="1">
      <c r="A29" s="280"/>
      <c r="B29" s="280"/>
      <c r="C29" s="272"/>
      <c r="D29" s="272"/>
      <c r="E29" s="272"/>
      <c r="F29" s="272"/>
      <c r="G29" s="272"/>
      <c r="H29" s="202"/>
    </row>
    <row r="30" spans="1:8" s="183" customFormat="1" ht="174.75">
      <c r="A30" s="190">
        <v>14</v>
      </c>
      <c r="B30" s="190">
        <v>1000</v>
      </c>
      <c r="C30" s="163">
        <v>46425380</v>
      </c>
      <c r="D30" s="163">
        <v>46164925.07</v>
      </c>
      <c r="E30" s="163"/>
      <c r="F30" s="163">
        <f>+D30+E30</f>
        <v>46164925.07</v>
      </c>
      <c r="G30" s="163">
        <f>+C30-F30</f>
        <v>260454.9299999997</v>
      </c>
      <c r="H30" s="195" t="s">
        <v>183</v>
      </c>
    </row>
    <row r="31" spans="1:8" s="183" customFormat="1" ht="11.25" customHeight="1">
      <c r="A31" s="49"/>
      <c r="B31" s="49"/>
      <c r="C31" s="162"/>
      <c r="D31" s="162"/>
      <c r="E31" s="162"/>
      <c r="F31" s="162"/>
      <c r="G31" s="162"/>
      <c r="H31" s="196" t="s">
        <v>176</v>
      </c>
    </row>
    <row r="32" spans="1:8" s="183" customFormat="1" ht="134.25">
      <c r="A32" s="190"/>
      <c r="B32" s="190">
        <v>2000</v>
      </c>
      <c r="C32" s="163">
        <v>139119</v>
      </c>
      <c r="D32" s="163">
        <v>79022.38</v>
      </c>
      <c r="E32" s="163"/>
      <c r="F32" s="163">
        <f>+D32+E32</f>
        <v>79022.38</v>
      </c>
      <c r="G32" s="163">
        <f>+C32-F32</f>
        <v>60096.619999999995</v>
      </c>
      <c r="H32" s="195" t="s">
        <v>184</v>
      </c>
    </row>
    <row r="33" spans="1:8" s="183" customFormat="1" ht="11.25" customHeight="1">
      <c r="A33" s="191"/>
      <c r="B33" s="191"/>
      <c r="C33" s="164"/>
      <c r="D33" s="164"/>
      <c r="E33" s="164"/>
      <c r="F33" s="164"/>
      <c r="G33" s="164"/>
      <c r="H33" s="196" t="s">
        <v>176</v>
      </c>
    </row>
    <row r="34" spans="1:8" s="183" customFormat="1" ht="147.75">
      <c r="A34" s="190"/>
      <c r="B34" s="190">
        <v>3000</v>
      </c>
      <c r="C34" s="163">
        <v>25000</v>
      </c>
      <c r="D34" s="163">
        <v>0</v>
      </c>
      <c r="E34" s="163"/>
      <c r="F34" s="163">
        <f>+D34+E34</f>
        <v>0</v>
      </c>
      <c r="G34" s="163">
        <f>+C34-F34</f>
        <v>25000</v>
      </c>
      <c r="H34" s="195" t="s">
        <v>185</v>
      </c>
    </row>
    <row r="35" spans="1:8" s="183" customFormat="1" ht="11.25" customHeight="1">
      <c r="A35" s="49"/>
      <c r="B35" s="49"/>
      <c r="C35" s="162"/>
      <c r="D35" s="162"/>
      <c r="E35" s="162"/>
      <c r="F35" s="162"/>
      <c r="G35" s="162"/>
      <c r="H35" s="196" t="s">
        <v>176</v>
      </c>
    </row>
    <row r="36" spans="1:8" s="183" customFormat="1" ht="11.25" customHeight="1">
      <c r="A36" s="273" t="s">
        <v>67</v>
      </c>
      <c r="B36" s="274"/>
      <c r="C36" s="271">
        <f>SUM(C30:C34)</f>
        <v>46589499</v>
      </c>
      <c r="D36" s="271">
        <f>SUM(D30:D34)</f>
        <v>46243947.45</v>
      </c>
      <c r="E36" s="271">
        <f>SUM(E30:E34)</f>
        <v>0</v>
      </c>
      <c r="F36" s="271">
        <f>SUM(F30:F34)</f>
        <v>46243947.45</v>
      </c>
      <c r="G36" s="271">
        <f>SUM(G30:G34)</f>
        <v>345551.5499999997</v>
      </c>
      <c r="H36" s="192"/>
    </row>
    <row r="37" spans="1:8" s="183" customFormat="1" ht="18" customHeight="1">
      <c r="A37" s="277"/>
      <c r="B37" s="278"/>
      <c r="C37" s="272"/>
      <c r="D37" s="272"/>
      <c r="E37" s="272"/>
      <c r="F37" s="272"/>
      <c r="G37" s="272"/>
      <c r="H37" s="192"/>
    </row>
    <row r="38" spans="1:8" s="183" customFormat="1" ht="174.75">
      <c r="A38" s="190">
        <v>18</v>
      </c>
      <c r="B38" s="190">
        <v>1000</v>
      </c>
      <c r="C38" s="163">
        <v>216776845</v>
      </c>
      <c r="D38" s="163">
        <v>216123416.38</v>
      </c>
      <c r="E38" s="163"/>
      <c r="F38" s="163">
        <f>+D38+E38</f>
        <v>216123416.38</v>
      </c>
      <c r="G38" s="163">
        <f>+C38-F38</f>
        <v>653428.6200000048</v>
      </c>
      <c r="H38" s="195" t="s">
        <v>183</v>
      </c>
    </row>
    <row r="39" spans="1:8" s="183" customFormat="1" ht="11.25" customHeight="1">
      <c r="A39" s="191"/>
      <c r="B39" s="191"/>
      <c r="C39" s="164"/>
      <c r="D39" s="164"/>
      <c r="E39" s="164"/>
      <c r="F39" s="164"/>
      <c r="G39" s="164"/>
      <c r="H39" s="196" t="s">
        <v>176</v>
      </c>
    </row>
    <row r="40" spans="1:8" s="183" customFormat="1" ht="166.5" customHeight="1">
      <c r="A40" s="190"/>
      <c r="B40" s="190">
        <v>2000</v>
      </c>
      <c r="C40" s="163">
        <v>5384268</v>
      </c>
      <c r="D40" s="163">
        <v>3316566.3</v>
      </c>
      <c r="E40" s="163"/>
      <c r="F40" s="163">
        <f>+D40+E40</f>
        <v>3316566.3</v>
      </c>
      <c r="G40" s="163">
        <f>+C40-F40</f>
        <v>2067701.7000000002</v>
      </c>
      <c r="H40" s="200" t="s">
        <v>237</v>
      </c>
    </row>
    <row r="41" spans="1:8" s="183" customFormat="1" ht="11.25" customHeight="1">
      <c r="A41" s="191"/>
      <c r="B41" s="191"/>
      <c r="C41" s="164"/>
      <c r="D41" s="164"/>
      <c r="E41" s="164"/>
      <c r="F41" s="164"/>
      <c r="G41" s="164"/>
      <c r="H41" s="196" t="s">
        <v>176</v>
      </c>
    </row>
    <row r="42" spans="1:8" s="183" customFormat="1" ht="186" customHeight="1">
      <c r="A42" s="190"/>
      <c r="B42" s="190">
        <v>3000</v>
      </c>
      <c r="C42" s="163">
        <v>605189</v>
      </c>
      <c r="D42" s="163">
        <v>42180</v>
      </c>
      <c r="E42" s="163"/>
      <c r="F42" s="163">
        <f>+D42+E42</f>
        <v>42180</v>
      </c>
      <c r="G42" s="163">
        <f>+C42-F42</f>
        <v>563009</v>
      </c>
      <c r="H42" s="200" t="s">
        <v>238</v>
      </c>
    </row>
    <row r="43" spans="1:8" s="183" customFormat="1" ht="11.25" customHeight="1">
      <c r="A43" s="49"/>
      <c r="B43" s="49"/>
      <c r="C43" s="162"/>
      <c r="D43" s="162"/>
      <c r="E43" s="162"/>
      <c r="F43" s="162"/>
      <c r="G43" s="162"/>
      <c r="H43" s="149" t="s">
        <v>176</v>
      </c>
    </row>
    <row r="44" spans="1:8" s="183" customFormat="1" ht="11.25" customHeight="1">
      <c r="A44" s="279" t="s">
        <v>67</v>
      </c>
      <c r="B44" s="279"/>
      <c r="C44" s="271">
        <f>SUM(C38:C42)</f>
        <v>222766302</v>
      </c>
      <c r="D44" s="271">
        <f>SUM(D38:D42)</f>
        <v>219482162.68</v>
      </c>
      <c r="E44" s="271">
        <f>SUM(E38:E42)</f>
        <v>0</v>
      </c>
      <c r="F44" s="271">
        <f>SUM(F38:F42)</f>
        <v>219482162.68</v>
      </c>
      <c r="G44" s="271">
        <f>SUM(G38:G42)</f>
        <v>3284139.320000005</v>
      </c>
      <c r="H44" s="201"/>
    </row>
    <row r="45" spans="1:8" s="183" customFormat="1" ht="18" customHeight="1">
      <c r="A45" s="280"/>
      <c r="B45" s="280"/>
      <c r="C45" s="272"/>
      <c r="D45" s="272"/>
      <c r="E45" s="272"/>
      <c r="F45" s="272"/>
      <c r="G45" s="272"/>
      <c r="H45" s="202"/>
    </row>
    <row r="46" spans="1:8" s="183" customFormat="1" ht="179.25" customHeight="1">
      <c r="A46" s="190">
        <v>19</v>
      </c>
      <c r="B46" s="190">
        <v>1000</v>
      </c>
      <c r="C46" s="163">
        <v>369533184</v>
      </c>
      <c r="D46" s="163">
        <v>286603832.47</v>
      </c>
      <c r="E46" s="163"/>
      <c r="F46" s="163">
        <f>+D46+E46</f>
        <v>286603832.47</v>
      </c>
      <c r="G46" s="163">
        <f>+C46-F46</f>
        <v>82929351.52999997</v>
      </c>
      <c r="H46" s="195" t="s">
        <v>239</v>
      </c>
    </row>
    <row r="47" spans="1:8" s="183" customFormat="1" ht="11.25" customHeight="1">
      <c r="A47" s="49"/>
      <c r="B47" s="49"/>
      <c r="C47" s="162"/>
      <c r="D47" s="162"/>
      <c r="E47" s="162"/>
      <c r="F47" s="162"/>
      <c r="G47" s="162"/>
      <c r="H47" s="196" t="s">
        <v>176</v>
      </c>
    </row>
    <row r="48" spans="1:8" s="183" customFormat="1" ht="183" customHeight="1">
      <c r="A48" s="190"/>
      <c r="B48" s="190">
        <v>2000</v>
      </c>
      <c r="C48" s="163">
        <v>3503303</v>
      </c>
      <c r="D48" s="163">
        <v>2378118.7299999995</v>
      </c>
      <c r="E48" s="163"/>
      <c r="F48" s="163">
        <f>+D48+E48</f>
        <v>2378118.7299999995</v>
      </c>
      <c r="G48" s="163">
        <f>+C48-F48</f>
        <v>1125184.2700000005</v>
      </c>
      <c r="H48" s="200" t="s">
        <v>240</v>
      </c>
    </row>
    <row r="49" spans="1:8" s="183" customFormat="1" ht="11.25" customHeight="1">
      <c r="A49" s="191"/>
      <c r="B49" s="191"/>
      <c r="C49" s="164"/>
      <c r="D49" s="164"/>
      <c r="E49" s="164"/>
      <c r="F49" s="164"/>
      <c r="G49" s="164"/>
      <c r="H49" s="196" t="s">
        <v>176</v>
      </c>
    </row>
    <row r="50" spans="1:8" s="183" customFormat="1" ht="242.25">
      <c r="A50" s="190"/>
      <c r="B50" s="190">
        <v>3000</v>
      </c>
      <c r="C50" s="163">
        <v>39810240</v>
      </c>
      <c r="D50" s="163">
        <v>22331278.22</v>
      </c>
      <c r="E50" s="163"/>
      <c r="F50" s="163">
        <f>+D50+E50</f>
        <v>22331278.22</v>
      </c>
      <c r="G50" s="163">
        <f>+C50-F50</f>
        <v>17478961.78</v>
      </c>
      <c r="H50" s="200" t="s">
        <v>241</v>
      </c>
    </row>
    <row r="51" spans="1:8" s="183" customFormat="1" ht="11.25" customHeight="1">
      <c r="A51" s="49"/>
      <c r="B51" s="49"/>
      <c r="C51" s="164"/>
      <c r="D51" s="164"/>
      <c r="E51" s="164"/>
      <c r="F51" s="164"/>
      <c r="G51" s="164"/>
      <c r="H51" s="196" t="s">
        <v>176</v>
      </c>
    </row>
    <row r="52" spans="1:8" s="183" customFormat="1" ht="24.75" customHeight="1">
      <c r="A52" s="273" t="s">
        <v>67</v>
      </c>
      <c r="B52" s="274"/>
      <c r="C52" s="193">
        <f>SUM(C46:C50)</f>
        <v>412846727</v>
      </c>
      <c r="D52" s="193">
        <f>SUM(D46:D50)</f>
        <v>311313229.4200001</v>
      </c>
      <c r="E52" s="193">
        <f>SUM(E46:E50)</f>
        <v>0</v>
      </c>
      <c r="F52" s="193">
        <f>SUM(F46:F50)</f>
        <v>311313229.4200001</v>
      </c>
      <c r="G52" s="193">
        <f>SUM(G46:G50)</f>
        <v>101533497.57999997</v>
      </c>
      <c r="H52" s="192"/>
    </row>
    <row r="53" spans="1:8" s="183" customFormat="1" ht="18" customHeight="1">
      <c r="A53" s="275" t="s">
        <v>18</v>
      </c>
      <c r="B53" s="276"/>
      <c r="C53" s="194">
        <f>+C52+C44+C36+C28+C22</f>
        <v>727161758</v>
      </c>
      <c r="D53" s="194">
        <f>+D52+D44+D36+D28+D22</f>
        <v>611240701.4300001</v>
      </c>
      <c r="E53" s="194">
        <f>+E52+E44+E36+E28+E22</f>
        <v>0</v>
      </c>
      <c r="F53" s="194">
        <f>+F52+F44+F36+F28+F22</f>
        <v>611240701.4300001</v>
      </c>
      <c r="G53" s="194">
        <f>+G52+G44+G36+G28+G22</f>
        <v>115921056.56999996</v>
      </c>
      <c r="H53" s="182"/>
    </row>
    <row r="54" ht="45" customHeight="1">
      <c r="A54" s="48"/>
    </row>
    <row r="55" spans="1:8" ht="14.25">
      <c r="A55" s="281" t="s">
        <v>171</v>
      </c>
      <c r="B55" s="281"/>
      <c r="C55" s="281"/>
      <c r="E55" s="268" t="s">
        <v>173</v>
      </c>
      <c r="F55" s="268"/>
      <c r="G55" s="268"/>
      <c r="H55" s="156" t="s">
        <v>174</v>
      </c>
    </row>
    <row r="56" spans="1:8" s="183" customFormat="1" ht="63.75" customHeight="1">
      <c r="A56" s="266" t="s">
        <v>170</v>
      </c>
      <c r="B56" s="267"/>
      <c r="C56" s="267"/>
      <c r="E56" s="269" t="s">
        <v>172</v>
      </c>
      <c r="F56" s="270"/>
      <c r="G56" s="270"/>
      <c r="H56" s="187" t="s">
        <v>175</v>
      </c>
    </row>
  </sheetData>
  <sheetProtection/>
  <mergeCells count="32">
    <mergeCell ref="G36:G37"/>
    <mergeCell ref="E36:E37"/>
    <mergeCell ref="C36:C37"/>
    <mergeCell ref="D36:D37"/>
    <mergeCell ref="F36:F37"/>
    <mergeCell ref="D44:D45"/>
    <mergeCell ref="F44:F45"/>
    <mergeCell ref="G44:G45"/>
    <mergeCell ref="E44:E45"/>
    <mergeCell ref="C44:C45"/>
    <mergeCell ref="G28:G29"/>
    <mergeCell ref="E28:E29"/>
    <mergeCell ref="A11:A12"/>
    <mergeCell ref="B11:B12"/>
    <mergeCell ref="E22:E23"/>
    <mergeCell ref="A22:B23"/>
    <mergeCell ref="A44:B45"/>
    <mergeCell ref="A28:B29"/>
    <mergeCell ref="C28:C29"/>
    <mergeCell ref="D28:D29"/>
    <mergeCell ref="A55:C55"/>
    <mergeCell ref="F28:F29"/>
    <mergeCell ref="A56:C56"/>
    <mergeCell ref="E55:G55"/>
    <mergeCell ref="E56:G56"/>
    <mergeCell ref="C22:C23"/>
    <mergeCell ref="D22:D23"/>
    <mergeCell ref="F22:F23"/>
    <mergeCell ref="G22:G23"/>
    <mergeCell ref="A52:B52"/>
    <mergeCell ref="A53:B53"/>
    <mergeCell ref="A36:B37"/>
  </mergeCells>
  <printOptions horizontalCentered="1"/>
  <pageMargins left="0.15748031496062992" right="0.15748031496062992" top="0.35433070866141736" bottom="0.46" header="0" footer="0.17"/>
  <pageSetup horizontalDpi="600" verticalDpi="600" orientation="landscape" scale="84" r:id="rId2"/>
  <headerFooter alignWithMargins="0">
    <oddFooter>&amp;R&amp;"Palatino Linotype,Negrita"&amp;9Informe de Avance Trimestral
Enero-Marzo 2010</oddFooter>
  </headerFooter>
  <drawing r:id="rId1"/>
</worksheet>
</file>

<file path=xl/worksheets/sheet10.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3.7109375" style="1" customWidth="1"/>
    <col min="7" max="16384" width="0" style="1" hidden="1" customWidth="1"/>
  </cols>
  <sheetData>
    <row r="1" ht="17.25">
      <c r="F1" s="28"/>
    </row>
    <row r="2" ht="18">
      <c r="F2" s="22"/>
    </row>
    <row r="3" ht="15">
      <c r="F3" s="30"/>
    </row>
    <row r="4" ht="15">
      <c r="F4" s="30"/>
    </row>
    <row r="5" ht="6" customHeight="1"/>
    <row r="6" ht="13.5"/>
    <row r="7" spans="1:6" ht="34.5" customHeight="1">
      <c r="A7" s="56" t="s">
        <v>123</v>
      </c>
      <c r="B7" s="56"/>
      <c r="C7" s="57"/>
      <c r="D7" s="57"/>
      <c r="E7" s="57"/>
      <c r="F7" s="57"/>
    </row>
    <row r="8" ht="6.75" customHeight="1"/>
    <row r="9" spans="1:6" ht="19.5" customHeight="1">
      <c r="A9" s="4" t="str">
        <f>+EPCG!A9</f>
        <v>UNIDAD RESPONSABLE: 26PD SERVICIOS DE SALUD PUBLICA DEL D.F.</v>
      </c>
      <c r="B9" s="24"/>
      <c r="C9" s="24"/>
      <c r="D9" s="24"/>
      <c r="E9" s="24"/>
      <c r="F9" s="3"/>
    </row>
    <row r="10" spans="1:6" ht="19.5" customHeight="1">
      <c r="A10" s="4" t="str">
        <f>+EPCG!A10</f>
        <v>PERÍODO: ENERO - MARZO 2010</v>
      </c>
      <c r="B10" s="24"/>
      <c r="C10" s="24"/>
      <c r="D10" s="24"/>
      <c r="E10" s="24"/>
      <c r="F10" s="3"/>
    </row>
    <row r="11" spans="1:6" ht="19.5" customHeight="1">
      <c r="A11" s="282" t="s">
        <v>124</v>
      </c>
      <c r="B11" s="84" t="s">
        <v>126</v>
      </c>
      <c r="C11" s="83"/>
      <c r="D11" s="133"/>
      <c r="E11" s="133"/>
      <c r="F11" s="282" t="s">
        <v>54</v>
      </c>
    </row>
    <row r="12" spans="1:6" ht="25.5">
      <c r="A12" s="283"/>
      <c r="B12" s="58" t="s">
        <v>148</v>
      </c>
      <c r="C12" s="58" t="s">
        <v>147</v>
      </c>
      <c r="D12" s="58" t="s">
        <v>118</v>
      </c>
      <c r="E12" s="58" t="s">
        <v>125</v>
      </c>
      <c r="F12" s="283"/>
    </row>
    <row r="13" spans="1:6" ht="18" customHeight="1">
      <c r="A13" s="36"/>
      <c r="B13" s="36"/>
      <c r="C13" s="36"/>
      <c r="D13" s="36"/>
      <c r="E13" s="36"/>
      <c r="F13" s="36"/>
    </row>
    <row r="14" spans="1:6" ht="18" customHeight="1">
      <c r="A14" s="32"/>
      <c r="B14" s="32"/>
      <c r="C14" s="32"/>
      <c r="D14" s="32"/>
      <c r="E14" s="32"/>
      <c r="F14" s="26"/>
    </row>
    <row r="15" spans="1:6" ht="18" customHeight="1">
      <c r="A15" s="32"/>
      <c r="B15" s="32"/>
      <c r="C15" s="32"/>
      <c r="D15" s="32"/>
      <c r="E15" s="32"/>
      <c r="F15" s="26"/>
    </row>
    <row r="16" spans="1:6" ht="18" customHeight="1">
      <c r="A16" s="76"/>
      <c r="B16" s="32"/>
      <c r="C16" s="32"/>
      <c r="D16" s="32"/>
      <c r="E16" s="32"/>
      <c r="F16" s="26"/>
    </row>
    <row r="17" spans="1:6" ht="18" customHeight="1">
      <c r="A17" s="32"/>
      <c r="B17" s="32"/>
      <c r="C17" s="32"/>
      <c r="D17" s="32"/>
      <c r="E17" s="32"/>
      <c r="F17" s="26"/>
    </row>
    <row r="18" spans="1:6" ht="18" customHeight="1">
      <c r="A18" s="32"/>
      <c r="B18" s="32"/>
      <c r="C18" s="32"/>
      <c r="D18" s="32"/>
      <c r="E18" s="32"/>
      <c r="F18" s="26"/>
    </row>
    <row r="19" spans="1:6" ht="18" customHeight="1">
      <c r="A19" s="32"/>
      <c r="B19" s="32"/>
      <c r="C19" s="32"/>
      <c r="D19" s="32"/>
      <c r="E19" s="32"/>
      <c r="F19" s="26"/>
    </row>
    <row r="20" spans="1:6" ht="18" customHeight="1">
      <c r="A20" s="32"/>
      <c r="B20" s="32"/>
      <c r="C20" s="32"/>
      <c r="D20" s="32"/>
      <c r="E20" s="32"/>
      <c r="F20" s="26"/>
    </row>
    <row r="21" spans="1:6" ht="18" customHeight="1">
      <c r="A21" s="18"/>
      <c r="B21" s="18"/>
      <c r="C21" s="18"/>
      <c r="D21" s="18"/>
      <c r="E21" s="18"/>
      <c r="F21" s="20"/>
    </row>
    <row r="22" spans="1:6" ht="18" customHeight="1">
      <c r="A22" s="18"/>
      <c r="B22" s="18"/>
      <c r="C22" s="18"/>
      <c r="D22" s="18"/>
      <c r="E22" s="18"/>
      <c r="F22" s="20"/>
    </row>
    <row r="23" spans="1:6" ht="18" customHeight="1">
      <c r="A23" s="18"/>
      <c r="B23" s="18"/>
      <c r="C23" s="18"/>
      <c r="D23" s="18"/>
      <c r="E23" s="18"/>
      <c r="F23" s="20"/>
    </row>
    <row r="24" spans="1:6" ht="18" customHeight="1">
      <c r="A24" s="18"/>
      <c r="B24" s="18"/>
      <c r="C24" s="18"/>
      <c r="D24" s="18"/>
      <c r="E24" s="18"/>
      <c r="F24" s="20"/>
    </row>
    <row r="25" spans="1:6" ht="18" customHeight="1">
      <c r="A25" s="18"/>
      <c r="B25" s="18"/>
      <c r="C25" s="18"/>
      <c r="D25" s="18"/>
      <c r="E25" s="18"/>
      <c r="F25" s="20"/>
    </row>
    <row r="26" spans="1:5" ht="14.25">
      <c r="A26" s="48"/>
      <c r="B26" s="31"/>
      <c r="C26" s="31"/>
      <c r="D26" s="31"/>
      <c r="E26" s="31"/>
    </row>
    <row r="27" spans="1:6" ht="13.5">
      <c r="A27" s="153"/>
      <c r="D27" s="155"/>
      <c r="F27" s="155"/>
    </row>
    <row r="28" spans="1:6" ht="14.25">
      <c r="A28" s="154"/>
      <c r="D28" s="156"/>
      <c r="F28" s="156"/>
    </row>
    <row r="29" spans="1:7" ht="49.5" customHeight="1">
      <c r="A29" s="244" t="s">
        <v>171</v>
      </c>
      <c r="C29" s="298" t="s">
        <v>294</v>
      </c>
      <c r="D29" s="298"/>
      <c r="F29" s="244" t="s">
        <v>243</v>
      </c>
      <c r="G29" s="214"/>
    </row>
    <row r="30" spans="1:7" ht="55.5" customHeight="1">
      <c r="A30" s="187" t="s">
        <v>170</v>
      </c>
      <c r="C30" s="266" t="s">
        <v>172</v>
      </c>
      <c r="D30" s="266"/>
      <c r="F30" s="187" t="s">
        <v>175</v>
      </c>
      <c r="G30" s="205"/>
    </row>
  </sheetData>
  <sheetProtection/>
  <mergeCells count="4">
    <mergeCell ref="A11:A12"/>
    <mergeCell ref="F11:F12"/>
    <mergeCell ref="C30:D30"/>
    <mergeCell ref="C29:D29"/>
  </mergeCells>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11.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A1" sqref="A1"/>
    </sheetView>
  </sheetViews>
  <sheetFormatPr defaultColWidth="0" defaultRowHeight="12.75" zeroHeight="1"/>
  <cols>
    <col min="1" max="1" width="28.00390625" style="1" customWidth="1"/>
    <col min="2" max="2" width="22.00390625" style="1" customWidth="1"/>
    <col min="3" max="3" width="17.7109375" style="1" customWidth="1"/>
    <col min="4" max="4" width="11.28125" style="1" customWidth="1"/>
    <col min="5" max="5" width="11.421875" style="1" customWidth="1"/>
    <col min="6" max="6" width="15.57421875" style="1" customWidth="1"/>
    <col min="7" max="7" width="14.28125" style="1" customWidth="1"/>
    <col min="8" max="8" width="15.140625" style="1" customWidth="1"/>
    <col min="9" max="9" width="14.00390625" style="1" customWidth="1"/>
    <col min="10" max="16384" width="0" style="1" hidden="1" customWidth="1"/>
  </cols>
  <sheetData>
    <row r="1" ht="17.25">
      <c r="I1" s="28"/>
    </row>
    <row r="2" ht="18">
      <c r="I2" s="22"/>
    </row>
    <row r="3" ht="15">
      <c r="I3" s="30"/>
    </row>
    <row r="4" ht="15">
      <c r="I4" s="30"/>
    </row>
    <row r="5" ht="13.5"/>
    <row r="6" ht="23.25" customHeight="1"/>
    <row r="7" spans="1:9" ht="34.5" customHeight="1">
      <c r="A7" s="56" t="s">
        <v>39</v>
      </c>
      <c r="B7" s="56"/>
      <c r="C7" s="57"/>
      <c r="D7" s="57"/>
      <c r="E7" s="57"/>
      <c r="F7" s="57"/>
      <c r="G7" s="57"/>
      <c r="H7" s="57"/>
      <c r="I7" s="57"/>
    </row>
    <row r="8" spans="1:9" s="41" customFormat="1" ht="8.25" customHeight="1">
      <c r="A8" s="40"/>
      <c r="B8" s="40"/>
      <c r="C8" s="40"/>
      <c r="D8" s="40"/>
      <c r="E8" s="40"/>
      <c r="F8" s="40"/>
      <c r="G8" s="40"/>
      <c r="H8" s="40"/>
      <c r="I8" s="40"/>
    </row>
    <row r="9" spans="1:9" s="41" customFormat="1" ht="19.5" customHeight="1">
      <c r="A9" s="4" t="str">
        <f>+EPCG!A9</f>
        <v>UNIDAD RESPONSABLE: 26PD SERVICIOS DE SALUD PUBLICA DEL D.F.</v>
      </c>
      <c r="B9" s="24"/>
      <c r="C9" s="24"/>
      <c r="D9" s="24"/>
      <c r="E9" s="24"/>
      <c r="F9" s="24"/>
      <c r="G9" s="24"/>
      <c r="H9" s="24"/>
      <c r="I9" s="47"/>
    </row>
    <row r="10" spans="1:9" s="41" customFormat="1" ht="19.5" customHeight="1">
      <c r="A10" s="4" t="str">
        <f>+EPCG!A10</f>
        <v>PERÍODO: ENERO - MARZO 2010</v>
      </c>
      <c r="B10" s="24"/>
      <c r="C10" s="24"/>
      <c r="D10" s="24"/>
      <c r="E10" s="24"/>
      <c r="F10" s="24"/>
      <c r="G10" s="24"/>
      <c r="H10" s="24"/>
      <c r="I10" s="47"/>
    </row>
    <row r="11" ht="9" customHeight="1"/>
    <row r="12" spans="1:9" ht="19.5" customHeight="1">
      <c r="A12" s="282" t="s">
        <v>7</v>
      </c>
      <c r="B12" s="282" t="s">
        <v>31</v>
      </c>
      <c r="C12" s="282" t="s">
        <v>32</v>
      </c>
      <c r="D12" s="299" t="s">
        <v>37</v>
      </c>
      <c r="E12" s="300"/>
      <c r="F12" s="282" t="s">
        <v>77</v>
      </c>
      <c r="G12" s="299" t="s">
        <v>11</v>
      </c>
      <c r="H12" s="301"/>
      <c r="I12" s="300"/>
    </row>
    <row r="13" spans="1:9" s="42" customFormat="1" ht="27" customHeight="1">
      <c r="A13" s="283"/>
      <c r="B13" s="283"/>
      <c r="C13" s="283"/>
      <c r="D13" s="58" t="s">
        <v>72</v>
      </c>
      <c r="E13" s="58" t="s">
        <v>38</v>
      </c>
      <c r="F13" s="283"/>
      <c r="G13" s="54" t="s">
        <v>61</v>
      </c>
      <c r="H13" s="58" t="s">
        <v>113</v>
      </c>
      <c r="I13" s="54" t="s">
        <v>40</v>
      </c>
    </row>
    <row r="14" spans="1:9" ht="13.5">
      <c r="A14" s="36"/>
      <c r="B14" s="36"/>
      <c r="C14" s="36"/>
      <c r="D14" s="36"/>
      <c r="E14" s="36"/>
      <c r="F14" s="36"/>
      <c r="G14" s="36"/>
      <c r="H14" s="36"/>
      <c r="I14" s="36"/>
    </row>
    <row r="15" spans="1:9" ht="13.5">
      <c r="A15" s="43"/>
      <c r="B15" s="43"/>
      <c r="C15" s="43"/>
      <c r="D15" s="43"/>
      <c r="E15" s="43"/>
      <c r="F15" s="43"/>
      <c r="G15" s="43"/>
      <c r="H15" s="43"/>
      <c r="I15" s="43"/>
    </row>
    <row r="16" spans="1:9" ht="13.5">
      <c r="A16" s="43"/>
      <c r="B16" s="43"/>
      <c r="C16" s="43"/>
      <c r="D16" s="43"/>
      <c r="E16" s="43"/>
      <c r="F16" s="43"/>
      <c r="G16" s="43"/>
      <c r="H16" s="43"/>
      <c r="I16" s="43"/>
    </row>
    <row r="17" spans="1:9" ht="13.5">
      <c r="A17" s="43"/>
      <c r="B17" s="43"/>
      <c r="C17" s="43"/>
      <c r="D17" s="43"/>
      <c r="E17" s="43"/>
      <c r="F17" s="43"/>
      <c r="G17" s="43"/>
      <c r="H17" s="43"/>
      <c r="I17" s="43"/>
    </row>
    <row r="18" spans="1:9" ht="13.5">
      <c r="A18" s="43"/>
      <c r="B18" s="43"/>
      <c r="C18" s="43"/>
      <c r="D18" s="43"/>
      <c r="E18" s="43"/>
      <c r="F18" s="43"/>
      <c r="G18" s="43"/>
      <c r="H18" s="43"/>
      <c r="I18" s="43"/>
    </row>
    <row r="19" spans="1:9" ht="13.5">
      <c r="A19" s="43"/>
      <c r="B19" s="43"/>
      <c r="C19" s="43"/>
      <c r="D19" s="43"/>
      <c r="E19" s="43"/>
      <c r="F19" s="43"/>
      <c r="G19" s="43"/>
      <c r="H19" s="43"/>
      <c r="I19" s="43"/>
    </row>
    <row r="20" spans="1:9" ht="13.5">
      <c r="A20" s="43"/>
      <c r="B20" s="43"/>
      <c r="C20" s="43"/>
      <c r="D20" s="43"/>
      <c r="E20" s="43"/>
      <c r="F20" s="43"/>
      <c r="G20" s="43"/>
      <c r="H20" s="43"/>
      <c r="I20" s="43"/>
    </row>
    <row r="21" spans="1:9" ht="13.5">
      <c r="A21" s="43"/>
      <c r="B21" s="43"/>
      <c r="C21" s="43"/>
      <c r="D21" s="43"/>
      <c r="E21" s="43"/>
      <c r="F21" s="43"/>
      <c r="G21" s="43"/>
      <c r="H21" s="43"/>
      <c r="I21" s="43"/>
    </row>
    <row r="22" spans="1:9" ht="13.5">
      <c r="A22" s="43"/>
      <c r="B22" s="43"/>
      <c r="C22" s="43"/>
      <c r="D22" s="43"/>
      <c r="E22" s="43"/>
      <c r="F22" s="43"/>
      <c r="G22" s="43"/>
      <c r="H22" s="43"/>
      <c r="I22" s="43"/>
    </row>
    <row r="23" spans="1:9" ht="13.5">
      <c r="A23" s="43"/>
      <c r="B23" s="43"/>
      <c r="C23" s="43"/>
      <c r="D23" s="43"/>
      <c r="E23" s="43"/>
      <c r="F23" s="43"/>
      <c r="G23" s="43"/>
      <c r="H23" s="43"/>
      <c r="I23" s="43"/>
    </row>
    <row r="24" spans="1:9" ht="13.5">
      <c r="A24" s="43"/>
      <c r="B24" s="43"/>
      <c r="C24" s="43"/>
      <c r="D24" s="43"/>
      <c r="E24" s="43"/>
      <c r="F24" s="43"/>
      <c r="G24" s="43"/>
      <c r="H24" s="43"/>
      <c r="I24" s="43"/>
    </row>
    <row r="25" spans="1:9" ht="13.5">
      <c r="A25" s="43"/>
      <c r="B25" s="43"/>
      <c r="C25" s="43"/>
      <c r="D25" s="43"/>
      <c r="E25" s="43"/>
      <c r="F25" s="43"/>
      <c r="G25" s="43"/>
      <c r="H25" s="43"/>
      <c r="I25" s="43"/>
    </row>
    <row r="26" spans="1:9" ht="13.5">
      <c r="A26" s="43"/>
      <c r="B26" s="43"/>
      <c r="C26" s="43"/>
      <c r="D26" s="43"/>
      <c r="E26" s="43"/>
      <c r="F26" s="43"/>
      <c r="G26" s="43"/>
      <c r="H26" s="43"/>
      <c r="I26" s="43"/>
    </row>
    <row r="27" spans="1:9" ht="13.5">
      <c r="A27" s="43"/>
      <c r="B27" s="43"/>
      <c r="C27" s="43"/>
      <c r="D27" s="43"/>
      <c r="E27" s="43"/>
      <c r="F27" s="43"/>
      <c r="G27" s="43"/>
      <c r="H27" s="43"/>
      <c r="I27" s="43"/>
    </row>
    <row r="28" spans="1:9" ht="13.5">
      <c r="A28" s="43"/>
      <c r="B28" s="43"/>
      <c r="C28" s="43"/>
      <c r="D28" s="43"/>
      <c r="E28" s="43"/>
      <c r="F28" s="43"/>
      <c r="G28" s="43"/>
      <c r="H28" s="43"/>
      <c r="I28" s="43"/>
    </row>
    <row r="29" spans="1:9" ht="13.5">
      <c r="A29" s="43"/>
      <c r="B29" s="43"/>
      <c r="C29" s="43"/>
      <c r="D29" s="43"/>
      <c r="E29" s="43"/>
      <c r="F29" s="43"/>
      <c r="G29" s="43"/>
      <c r="H29" s="43"/>
      <c r="I29" s="43"/>
    </row>
    <row r="30" spans="1:9" ht="13.5">
      <c r="A30" s="43"/>
      <c r="B30" s="43"/>
      <c r="C30" s="43"/>
      <c r="D30" s="43"/>
      <c r="E30" s="43"/>
      <c r="F30" s="43"/>
      <c r="G30" s="43"/>
      <c r="H30" s="43"/>
      <c r="I30" s="43"/>
    </row>
    <row r="31" spans="1:9" ht="13.5">
      <c r="A31" s="43"/>
      <c r="B31" s="43"/>
      <c r="C31" s="43"/>
      <c r="D31" s="43"/>
      <c r="E31" s="43"/>
      <c r="F31" s="43"/>
      <c r="G31" s="43"/>
      <c r="H31" s="43"/>
      <c r="I31" s="43"/>
    </row>
    <row r="32" spans="1:9" ht="13.5">
      <c r="A32" s="44"/>
      <c r="B32" s="44"/>
      <c r="C32" s="44"/>
      <c r="D32" s="44"/>
      <c r="E32" s="44"/>
      <c r="F32" s="44"/>
      <c r="G32" s="44"/>
      <c r="H32" s="44"/>
      <c r="I32" s="44"/>
    </row>
    <row r="33" ht="13.5">
      <c r="A33" s="48" t="s">
        <v>66</v>
      </c>
    </row>
    <row r="34" ht="13.5">
      <c r="A34" s="48" t="s">
        <v>74</v>
      </c>
    </row>
    <row r="35" ht="13.5"/>
    <row r="36" spans="1:7" ht="13.5">
      <c r="A36" s="153"/>
      <c r="D36" s="155"/>
      <c r="G36" s="157"/>
    </row>
    <row r="37" spans="1:9" ht="49.5" customHeight="1">
      <c r="A37" s="298" t="s">
        <v>171</v>
      </c>
      <c r="B37" s="298"/>
      <c r="C37" s="298" t="s">
        <v>294</v>
      </c>
      <c r="D37" s="298"/>
      <c r="E37" s="298"/>
      <c r="F37" s="298"/>
      <c r="G37" s="298" t="s">
        <v>243</v>
      </c>
      <c r="H37" s="298"/>
      <c r="I37" s="298"/>
    </row>
    <row r="38" spans="1:9" ht="55.5" customHeight="1">
      <c r="A38" s="266" t="s">
        <v>170</v>
      </c>
      <c r="B38" s="266"/>
      <c r="C38" s="266" t="s">
        <v>172</v>
      </c>
      <c r="D38" s="266"/>
      <c r="E38" s="266"/>
      <c r="F38" s="266"/>
      <c r="G38" s="266" t="s">
        <v>175</v>
      </c>
      <c r="H38" s="266"/>
      <c r="I38" s="266"/>
    </row>
  </sheetData>
  <sheetProtection/>
  <mergeCells count="12">
    <mergeCell ref="A38:B38"/>
    <mergeCell ref="A37:B37"/>
    <mergeCell ref="G37:I37"/>
    <mergeCell ref="G38:I38"/>
    <mergeCell ref="C37:F37"/>
    <mergeCell ref="C38:F38"/>
    <mergeCell ref="A12:A13"/>
    <mergeCell ref="G12:I12"/>
    <mergeCell ref="B12:B13"/>
    <mergeCell ref="C12:C13"/>
    <mergeCell ref="D12:E12"/>
    <mergeCell ref="F12:F13"/>
  </mergeCells>
  <printOptions horizontalCentered="1"/>
  <pageMargins left="0.17" right="0.17"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12.xml><?xml version="1.0" encoding="utf-8"?>
<worksheet xmlns="http://schemas.openxmlformats.org/spreadsheetml/2006/main" xmlns:r="http://schemas.openxmlformats.org/officeDocument/2006/relationships">
  <dimension ref="A1:N42"/>
  <sheetViews>
    <sheetView showGridLines="0" zoomScaleSheetLayoutView="40" zoomScalePageLayoutView="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5.421875" style="1" customWidth="1"/>
    <col min="12" max="13" width="10.7109375" style="1" customWidth="1"/>
    <col min="14" max="14" width="13.7109375" style="1" customWidth="1"/>
    <col min="15" max="16384" width="0" style="1" hidden="1" customWidth="1"/>
  </cols>
  <sheetData>
    <row r="1" ht="17.25">
      <c r="N1" s="28"/>
    </row>
    <row r="2" ht="18">
      <c r="N2" s="22"/>
    </row>
    <row r="3" ht="15">
      <c r="N3" s="30"/>
    </row>
    <row r="4" ht="15">
      <c r="N4" s="30"/>
    </row>
    <row r="5" ht="15">
      <c r="N5" s="30"/>
    </row>
    <row r="6" ht="15">
      <c r="N6" s="30"/>
    </row>
    <row r="7" ht="13.5"/>
    <row r="8" ht="13.5"/>
    <row r="9" spans="1:14" ht="34.5" customHeight="1">
      <c r="A9" s="56" t="s">
        <v>47</v>
      </c>
      <c r="B9" s="56"/>
      <c r="C9" s="57"/>
      <c r="D9" s="57"/>
      <c r="E9" s="57"/>
      <c r="F9" s="57"/>
      <c r="G9" s="57"/>
      <c r="H9" s="57"/>
      <c r="I9" s="56"/>
      <c r="J9" s="56"/>
      <c r="K9" s="57"/>
      <c r="L9" s="57"/>
      <c r="M9" s="57"/>
      <c r="N9" s="57"/>
    </row>
    <row r="10" ht="8.25" customHeight="1"/>
    <row r="11" spans="1:14" ht="19.5" customHeight="1">
      <c r="A11" s="4" t="str">
        <f>+EPCG!A9</f>
        <v>UNIDAD RESPONSABLE: 26PD SERVICIOS DE SALUD PUBLICA DEL D.F.</v>
      </c>
      <c r="B11" s="24"/>
      <c r="C11" s="2"/>
      <c r="D11" s="2"/>
      <c r="E11" s="2"/>
      <c r="F11" s="2"/>
      <c r="G11" s="2"/>
      <c r="H11" s="2"/>
      <c r="I11" s="2"/>
      <c r="J11" s="2"/>
      <c r="K11" s="2"/>
      <c r="L11" s="2"/>
      <c r="M11" s="2"/>
      <c r="N11" s="3"/>
    </row>
    <row r="12" spans="1:14" ht="19.5" customHeight="1">
      <c r="A12" s="4" t="str">
        <f>+EPCG!A10</f>
        <v>PERÍODO: ENERO - MARZO 2010</v>
      </c>
      <c r="B12" s="24"/>
      <c r="C12" s="2"/>
      <c r="D12" s="2"/>
      <c r="E12" s="2"/>
      <c r="F12" s="2"/>
      <c r="G12" s="2"/>
      <c r="H12" s="2"/>
      <c r="I12" s="2"/>
      <c r="J12" s="2"/>
      <c r="K12" s="2"/>
      <c r="L12" s="2"/>
      <c r="M12" s="2"/>
      <c r="N12" s="3"/>
    </row>
    <row r="13" spans="1:14" ht="9" customHeight="1">
      <c r="A13" s="24"/>
      <c r="B13" s="24"/>
      <c r="C13" s="24"/>
      <c r="D13" s="2"/>
      <c r="E13" s="2"/>
      <c r="F13" s="2"/>
      <c r="G13" s="2"/>
      <c r="H13" s="2"/>
      <c r="I13" s="2"/>
      <c r="J13" s="2"/>
      <c r="K13" s="2"/>
      <c r="L13" s="2"/>
      <c r="M13" s="2"/>
      <c r="N13" s="2"/>
    </row>
    <row r="14" spans="1:14" s="31" customFormat="1" ht="19.5" customHeight="1">
      <c r="A14" s="282" t="s">
        <v>41</v>
      </c>
      <c r="B14" s="282" t="s">
        <v>42</v>
      </c>
      <c r="C14" s="282" t="s">
        <v>43</v>
      </c>
      <c r="D14" s="282" t="s">
        <v>33</v>
      </c>
      <c r="E14" s="282" t="s">
        <v>52</v>
      </c>
      <c r="F14" s="282" t="s">
        <v>46</v>
      </c>
      <c r="G14" s="282" t="s">
        <v>45</v>
      </c>
      <c r="H14" s="282" t="s">
        <v>44</v>
      </c>
      <c r="I14" s="303" t="s">
        <v>84</v>
      </c>
      <c r="J14" s="303" t="s">
        <v>85</v>
      </c>
      <c r="K14" s="303" t="s">
        <v>86</v>
      </c>
      <c r="L14" s="299" t="s">
        <v>51</v>
      </c>
      <c r="M14" s="301"/>
      <c r="N14" s="300"/>
    </row>
    <row r="15" spans="1:14" s="31" customFormat="1" ht="77.25" customHeight="1">
      <c r="A15" s="302"/>
      <c r="B15" s="302"/>
      <c r="C15" s="302"/>
      <c r="D15" s="302"/>
      <c r="E15" s="302"/>
      <c r="F15" s="305"/>
      <c r="G15" s="305"/>
      <c r="H15" s="305"/>
      <c r="I15" s="304"/>
      <c r="J15" s="304"/>
      <c r="K15" s="304"/>
      <c r="L15" s="58" t="s">
        <v>48</v>
      </c>
      <c r="M15" s="58" t="s">
        <v>49</v>
      </c>
      <c r="N15" s="58" t="s">
        <v>50</v>
      </c>
    </row>
    <row r="16" spans="1:14" ht="18" customHeight="1">
      <c r="A16" s="36"/>
      <c r="B16" s="36"/>
      <c r="C16" s="36"/>
      <c r="D16" s="36"/>
      <c r="E16" s="36"/>
      <c r="F16" s="36"/>
      <c r="G16" s="36"/>
      <c r="H16" s="36"/>
      <c r="I16" s="36"/>
      <c r="J16" s="36"/>
      <c r="K16" s="36"/>
      <c r="L16" s="36"/>
      <c r="M16" s="36"/>
      <c r="N16" s="36"/>
    </row>
    <row r="17" spans="1:14" ht="24.75" customHeight="1">
      <c r="A17" s="32"/>
      <c r="B17" s="32"/>
      <c r="C17" s="32"/>
      <c r="D17" s="25"/>
      <c r="E17" s="25"/>
      <c r="F17" s="25"/>
      <c r="G17" s="25"/>
      <c r="H17" s="25"/>
      <c r="I17" s="25"/>
      <c r="J17" s="25"/>
      <c r="K17" s="25"/>
      <c r="L17" s="25"/>
      <c r="M17" s="26"/>
      <c r="N17" s="26"/>
    </row>
    <row r="18" spans="1:14" ht="24.75" customHeight="1">
      <c r="A18" s="32"/>
      <c r="B18" s="32"/>
      <c r="C18" s="32"/>
      <c r="D18" s="25"/>
      <c r="E18" s="25"/>
      <c r="F18" s="25"/>
      <c r="G18" s="25"/>
      <c r="H18" s="25"/>
      <c r="I18" s="25"/>
      <c r="J18" s="25"/>
      <c r="K18" s="25"/>
      <c r="L18" s="25"/>
      <c r="M18" s="26"/>
      <c r="N18" s="26"/>
    </row>
    <row r="19" spans="1:14" ht="24.75" customHeight="1">
      <c r="A19" s="32"/>
      <c r="B19" s="32"/>
      <c r="C19" s="32"/>
      <c r="D19" s="25"/>
      <c r="E19" s="25"/>
      <c r="F19" s="25"/>
      <c r="G19" s="25"/>
      <c r="H19" s="25"/>
      <c r="I19" s="25"/>
      <c r="J19" s="25"/>
      <c r="K19" s="25"/>
      <c r="L19" s="25"/>
      <c r="M19" s="26"/>
      <c r="N19" s="26"/>
    </row>
    <row r="20" spans="1:14" ht="24.75" customHeight="1">
      <c r="A20" s="32"/>
      <c r="B20" s="32"/>
      <c r="C20" s="32"/>
      <c r="D20" s="25"/>
      <c r="E20" s="25"/>
      <c r="F20" s="25"/>
      <c r="G20" s="25"/>
      <c r="H20" s="25"/>
      <c r="I20" s="25"/>
      <c r="J20" s="25"/>
      <c r="K20" s="25"/>
      <c r="L20" s="25"/>
      <c r="M20" s="26"/>
      <c r="N20" s="26"/>
    </row>
    <row r="21" spans="1:14" ht="24.75" customHeight="1">
      <c r="A21" s="32"/>
      <c r="B21" s="32"/>
      <c r="C21" s="32"/>
      <c r="D21" s="25"/>
      <c r="E21" s="25"/>
      <c r="F21" s="25"/>
      <c r="G21" s="25"/>
      <c r="H21" s="25"/>
      <c r="I21" s="25"/>
      <c r="J21" s="25"/>
      <c r="K21" s="25"/>
      <c r="L21" s="25"/>
      <c r="M21" s="26"/>
      <c r="N21" s="26"/>
    </row>
    <row r="22" spans="1:14" ht="24.75" customHeight="1">
      <c r="A22" s="32"/>
      <c r="B22" s="32"/>
      <c r="C22" s="32"/>
      <c r="D22" s="25"/>
      <c r="E22" s="25"/>
      <c r="F22" s="25"/>
      <c r="G22" s="25"/>
      <c r="H22" s="25"/>
      <c r="I22" s="25"/>
      <c r="J22" s="25"/>
      <c r="K22" s="25"/>
      <c r="L22" s="25"/>
      <c r="M22" s="26"/>
      <c r="N22" s="26"/>
    </row>
    <row r="23" spans="1:14" ht="24.75" customHeight="1">
      <c r="A23" s="32"/>
      <c r="B23" s="32"/>
      <c r="C23" s="32"/>
      <c r="D23" s="25"/>
      <c r="E23" s="25"/>
      <c r="F23" s="25"/>
      <c r="G23" s="25"/>
      <c r="H23" s="25"/>
      <c r="I23" s="25"/>
      <c r="J23" s="25"/>
      <c r="K23" s="25"/>
      <c r="L23" s="25"/>
      <c r="M23" s="26"/>
      <c r="N23" s="26"/>
    </row>
    <row r="24" spans="1:14" ht="24.75" customHeight="1">
      <c r="A24" s="32"/>
      <c r="B24" s="32"/>
      <c r="C24" s="32"/>
      <c r="D24" s="25"/>
      <c r="E24" s="25"/>
      <c r="F24" s="25"/>
      <c r="G24" s="25"/>
      <c r="H24" s="25"/>
      <c r="I24" s="25"/>
      <c r="J24" s="25"/>
      <c r="K24" s="25"/>
      <c r="L24" s="25"/>
      <c r="M24" s="26"/>
      <c r="N24" s="26"/>
    </row>
    <row r="25" spans="1:14" ht="24.75" customHeight="1">
      <c r="A25" s="32"/>
      <c r="B25" s="32"/>
      <c r="C25" s="32"/>
      <c r="D25" s="25"/>
      <c r="E25" s="25"/>
      <c r="F25" s="25"/>
      <c r="G25" s="25"/>
      <c r="H25" s="25"/>
      <c r="I25" s="25"/>
      <c r="J25" s="25"/>
      <c r="K25" s="25"/>
      <c r="L25" s="25"/>
      <c r="M25" s="26"/>
      <c r="N25" s="26"/>
    </row>
    <row r="26" spans="1:14" ht="24.75" customHeight="1">
      <c r="A26" s="32"/>
      <c r="B26" s="32"/>
      <c r="C26" s="32"/>
      <c r="D26" s="25"/>
      <c r="E26" s="25"/>
      <c r="F26" s="25"/>
      <c r="G26" s="25"/>
      <c r="H26" s="25"/>
      <c r="I26" s="25"/>
      <c r="J26" s="25"/>
      <c r="K26" s="25"/>
      <c r="L26" s="25"/>
      <c r="M26" s="26"/>
      <c r="N26" s="26"/>
    </row>
    <row r="27" spans="1:14" ht="24.75" customHeight="1">
      <c r="A27" s="32"/>
      <c r="B27" s="32"/>
      <c r="C27" s="32"/>
      <c r="D27" s="25"/>
      <c r="E27" s="25"/>
      <c r="F27" s="25"/>
      <c r="G27" s="25"/>
      <c r="H27" s="25"/>
      <c r="I27" s="25"/>
      <c r="J27" s="25"/>
      <c r="K27" s="25"/>
      <c r="L27" s="25"/>
      <c r="M27" s="26"/>
      <c r="N27" s="26"/>
    </row>
    <row r="28" spans="1:14" ht="24.75" customHeight="1">
      <c r="A28" s="32"/>
      <c r="B28" s="32"/>
      <c r="C28" s="32"/>
      <c r="D28" s="25"/>
      <c r="E28" s="25"/>
      <c r="F28" s="25"/>
      <c r="G28" s="25"/>
      <c r="H28" s="25"/>
      <c r="I28" s="25"/>
      <c r="J28" s="25"/>
      <c r="K28" s="25"/>
      <c r="L28" s="25"/>
      <c r="M28" s="26"/>
      <c r="N28" s="26"/>
    </row>
    <row r="29" spans="1:14" ht="24.75" customHeight="1">
      <c r="A29" s="32"/>
      <c r="B29" s="32"/>
      <c r="C29" s="32"/>
      <c r="D29" s="25"/>
      <c r="E29" s="25"/>
      <c r="F29" s="25"/>
      <c r="G29" s="25"/>
      <c r="H29" s="25"/>
      <c r="I29" s="25"/>
      <c r="J29" s="25"/>
      <c r="K29" s="25"/>
      <c r="L29" s="25"/>
      <c r="M29" s="26"/>
      <c r="N29" s="26"/>
    </row>
    <row r="30" spans="1:14" ht="24.75" customHeight="1">
      <c r="A30" s="32"/>
      <c r="B30" s="32"/>
      <c r="C30" s="32"/>
      <c r="D30" s="25"/>
      <c r="E30" s="25"/>
      <c r="F30" s="25"/>
      <c r="G30" s="25"/>
      <c r="H30" s="25"/>
      <c r="I30" s="25"/>
      <c r="J30" s="25"/>
      <c r="K30" s="25"/>
      <c r="L30" s="25"/>
      <c r="M30" s="26"/>
      <c r="N30" s="26"/>
    </row>
    <row r="31" spans="1:14" ht="24.75" customHeight="1">
      <c r="A31" s="32"/>
      <c r="B31" s="32"/>
      <c r="C31" s="32"/>
      <c r="D31" s="25"/>
      <c r="E31" s="25"/>
      <c r="F31" s="25"/>
      <c r="G31" s="25"/>
      <c r="H31" s="25"/>
      <c r="I31" s="25"/>
      <c r="J31" s="25"/>
      <c r="K31" s="25"/>
      <c r="L31" s="25"/>
      <c r="M31" s="26"/>
      <c r="N31" s="26"/>
    </row>
    <row r="32" spans="1:14" ht="24.75" customHeight="1">
      <c r="A32" s="18"/>
      <c r="B32" s="18"/>
      <c r="C32" s="18"/>
      <c r="D32" s="19"/>
      <c r="E32" s="19"/>
      <c r="F32" s="19"/>
      <c r="G32" s="19"/>
      <c r="H32" s="19"/>
      <c r="I32" s="19"/>
      <c r="J32" s="19"/>
      <c r="K32" s="19"/>
      <c r="L32" s="19"/>
      <c r="M32" s="20"/>
      <c r="N32" s="20"/>
    </row>
    <row r="33" spans="1:14" ht="24.75" customHeight="1">
      <c r="A33" s="18"/>
      <c r="B33" s="18"/>
      <c r="C33" s="18"/>
      <c r="D33" s="19"/>
      <c r="E33" s="19"/>
      <c r="F33" s="19"/>
      <c r="G33" s="19"/>
      <c r="H33" s="19"/>
      <c r="I33" s="19"/>
      <c r="J33" s="19"/>
      <c r="K33" s="19"/>
      <c r="L33" s="19"/>
      <c r="M33" s="20"/>
      <c r="N33" s="20"/>
    </row>
    <row r="34" spans="1:14" ht="24.75" customHeight="1">
      <c r="A34" s="18"/>
      <c r="B34" s="18"/>
      <c r="C34" s="18"/>
      <c r="D34" s="19"/>
      <c r="E34" s="19"/>
      <c r="F34" s="19"/>
      <c r="G34" s="19"/>
      <c r="H34" s="19"/>
      <c r="I34" s="19"/>
      <c r="J34" s="19"/>
      <c r="K34" s="19"/>
      <c r="L34" s="19"/>
      <c r="M34" s="20"/>
      <c r="N34" s="20"/>
    </row>
    <row r="35" spans="1:14" ht="24.75" customHeight="1">
      <c r="A35" s="18"/>
      <c r="B35" s="18"/>
      <c r="C35" s="18"/>
      <c r="D35" s="19"/>
      <c r="E35" s="19"/>
      <c r="F35" s="19"/>
      <c r="G35" s="19"/>
      <c r="H35" s="19"/>
      <c r="I35" s="19"/>
      <c r="J35" s="19"/>
      <c r="K35" s="19"/>
      <c r="L35" s="19"/>
      <c r="M35" s="20"/>
      <c r="N35" s="20"/>
    </row>
    <row r="36" spans="1:3" ht="14.25">
      <c r="A36" s="45"/>
      <c r="B36" s="31"/>
      <c r="C36" s="31"/>
    </row>
    <row r="37" spans="1:3" ht="14.25">
      <c r="A37" s="45"/>
      <c r="B37" s="31"/>
      <c r="C37" s="31"/>
    </row>
    <row r="38" spans="1:3" ht="14.25">
      <c r="A38" s="45"/>
      <c r="B38" s="31"/>
      <c r="C38" s="31"/>
    </row>
    <row r="39" spans="1:11" ht="13.5">
      <c r="A39" s="153"/>
      <c r="G39" s="155"/>
      <c r="K39" s="157"/>
    </row>
    <row r="40" spans="1:11" ht="14.25">
      <c r="A40" s="158"/>
      <c r="G40" s="156"/>
      <c r="K40" s="158"/>
    </row>
    <row r="41" spans="1:14" ht="49.5" customHeight="1">
      <c r="A41" s="298" t="s">
        <v>171</v>
      </c>
      <c r="B41" s="298"/>
      <c r="C41" s="298"/>
      <c r="D41" s="298"/>
      <c r="E41" s="214"/>
      <c r="F41" s="214"/>
      <c r="G41" s="298" t="s">
        <v>294</v>
      </c>
      <c r="H41" s="298"/>
      <c r="I41" s="298"/>
      <c r="K41" s="298" t="s">
        <v>243</v>
      </c>
      <c r="L41" s="298"/>
      <c r="M41" s="298"/>
      <c r="N41" s="298"/>
    </row>
    <row r="42" spans="1:14" ht="55.5" customHeight="1">
      <c r="A42" s="266" t="s">
        <v>170</v>
      </c>
      <c r="B42" s="266"/>
      <c r="C42" s="266"/>
      <c r="D42" s="266"/>
      <c r="E42" s="205"/>
      <c r="F42" s="205"/>
      <c r="G42" s="266" t="s">
        <v>172</v>
      </c>
      <c r="H42" s="266"/>
      <c r="I42" s="266"/>
      <c r="K42" s="266" t="s">
        <v>175</v>
      </c>
      <c r="L42" s="266"/>
      <c r="M42" s="266"/>
      <c r="N42" s="266"/>
    </row>
  </sheetData>
  <sheetProtection/>
  <mergeCells count="18">
    <mergeCell ref="E14:E15"/>
    <mergeCell ref="J14:J15"/>
    <mergeCell ref="A41:D41"/>
    <mergeCell ref="A42:D42"/>
    <mergeCell ref="K41:N41"/>
    <mergeCell ref="K42:N42"/>
    <mergeCell ref="G41:I41"/>
    <mergeCell ref="G42:I42"/>
    <mergeCell ref="L14:N14"/>
    <mergeCell ref="A14:A15"/>
    <mergeCell ref="B14:B15"/>
    <mergeCell ref="C14:C15"/>
    <mergeCell ref="D14:D15"/>
    <mergeCell ref="K14:K15"/>
    <mergeCell ref="F14:F15"/>
    <mergeCell ref="G14:G15"/>
    <mergeCell ref="H14:H15"/>
    <mergeCell ref="I14:I15"/>
  </mergeCells>
  <printOptions horizontalCentered="1"/>
  <pageMargins left="0.17" right="0.17" top="0.35433070866141736" bottom="0.35433070866141736" header="0" footer="0.1968503937007874"/>
  <pageSetup horizontalDpi="600" verticalDpi="600" orientation="landscape" scale="57" r:id="rId2"/>
  <headerFooter alignWithMargins="0">
    <oddFooter>&amp;R&amp;"Palatino Linotype,Negrita"&amp;9Informe de Avance Trimestral
Enero-Marzo 2010</oddFooter>
  </headerFooter>
  <drawing r:id="rId1"/>
</worksheet>
</file>

<file path=xl/worksheets/sheet13.xml><?xml version="1.0" encoding="utf-8"?>
<worksheet xmlns="http://schemas.openxmlformats.org/spreadsheetml/2006/main" xmlns:r="http://schemas.openxmlformats.org/officeDocument/2006/relationships">
  <dimension ref="B1:O30"/>
  <sheetViews>
    <sheetView showGridLines="0" zoomScaleSheetLayoutView="55" zoomScalePageLayoutView="0" workbookViewId="0" topLeftCell="A1">
      <selection activeCell="A1" sqref="A1"/>
    </sheetView>
  </sheetViews>
  <sheetFormatPr defaultColWidth="0" defaultRowHeight="12.75" zeroHeight="1"/>
  <cols>
    <col min="1" max="1" width="6.421875" style="1" customWidth="1"/>
    <col min="2" max="2" width="49.7109375" style="1" customWidth="1"/>
    <col min="3" max="3" width="15.8515625" style="1" customWidth="1"/>
    <col min="4" max="4" width="57.28125" style="1" customWidth="1"/>
    <col min="5" max="5" width="27.00390625" style="1" customWidth="1"/>
    <col min="6" max="6" width="11.421875" style="1" customWidth="1"/>
    <col min="7" max="16384" width="0" style="1" hidden="1" customWidth="1"/>
  </cols>
  <sheetData>
    <row r="1" ht="17.25">
      <c r="E1" s="28"/>
    </row>
    <row r="2" ht="18">
      <c r="E2" s="22"/>
    </row>
    <row r="3" ht="15">
      <c r="E3" s="30"/>
    </row>
    <row r="4" ht="15">
      <c r="E4" s="30"/>
    </row>
    <row r="5" ht="13.5"/>
    <row r="6" ht="13.5"/>
    <row r="7" spans="2:5" ht="34.5" customHeight="1">
      <c r="B7" s="56" t="s">
        <v>53</v>
      </c>
      <c r="C7" s="56"/>
      <c r="D7" s="57"/>
      <c r="E7" s="57"/>
    </row>
    <row r="8" ht="8.25" customHeight="1"/>
    <row r="9" spans="2:5" ht="19.5" customHeight="1">
      <c r="B9" s="4" t="str">
        <f>+EPCG!A9</f>
        <v>UNIDAD RESPONSABLE: 26PD SERVICIOS DE SALUD PUBLICA DEL D.F.</v>
      </c>
      <c r="C9" s="24"/>
      <c r="D9" s="2"/>
      <c r="E9" s="3"/>
    </row>
    <row r="10" spans="2:5" ht="19.5" customHeight="1">
      <c r="B10" s="4" t="str">
        <f>+EPCG!A10</f>
        <v>PERÍODO: ENERO - MARZO 2010</v>
      </c>
      <c r="C10" s="24"/>
      <c r="D10" s="2"/>
      <c r="E10" s="3"/>
    </row>
    <row r="11" spans="2:5" ht="9" customHeight="1">
      <c r="B11" s="24"/>
      <c r="C11" s="24"/>
      <c r="D11" s="24"/>
      <c r="E11" s="2"/>
    </row>
    <row r="12" spans="2:5" ht="19.5" customHeight="1">
      <c r="B12" s="282" t="s">
        <v>41</v>
      </c>
      <c r="C12" s="282" t="s">
        <v>0</v>
      </c>
      <c r="D12" s="282" t="s">
        <v>54</v>
      </c>
      <c r="E12" s="282" t="s">
        <v>55</v>
      </c>
    </row>
    <row r="13" spans="2:5" ht="45" customHeight="1">
      <c r="B13" s="306"/>
      <c r="C13" s="306"/>
      <c r="D13" s="306"/>
      <c r="E13" s="306" t="s">
        <v>50</v>
      </c>
    </row>
    <row r="14" spans="2:5" ht="18" customHeight="1">
      <c r="B14" s="36"/>
      <c r="C14" s="36"/>
      <c r="D14" s="36"/>
      <c r="E14" s="36"/>
    </row>
    <row r="15" spans="2:5" ht="24.75" customHeight="1">
      <c r="B15" s="32"/>
      <c r="C15" s="32"/>
      <c r="D15" s="38"/>
      <c r="E15" s="32"/>
    </row>
    <row r="16" spans="2:5" ht="24.75" customHeight="1">
      <c r="B16" s="32"/>
      <c r="C16" s="32"/>
      <c r="D16" s="38"/>
      <c r="E16" s="38"/>
    </row>
    <row r="17" spans="2:5" ht="24.75" customHeight="1">
      <c r="B17" s="32"/>
      <c r="C17" s="32"/>
      <c r="D17" s="37"/>
      <c r="E17" s="37"/>
    </row>
    <row r="18" spans="2:5" ht="24.75" customHeight="1">
      <c r="B18" s="32"/>
      <c r="C18" s="32"/>
      <c r="D18" s="32"/>
      <c r="E18" s="26"/>
    </row>
    <row r="19" spans="2:5" ht="24.75" customHeight="1">
      <c r="B19" s="32"/>
      <c r="C19" s="32"/>
      <c r="D19" s="32"/>
      <c r="E19" s="26"/>
    </row>
    <row r="20" spans="2:5" ht="24.75" customHeight="1">
      <c r="B20" s="32"/>
      <c r="C20" s="32"/>
      <c r="D20" s="32"/>
      <c r="E20" s="26"/>
    </row>
    <row r="21" spans="2:5" ht="24.75" customHeight="1">
      <c r="B21" s="32"/>
      <c r="C21" s="32"/>
      <c r="D21" s="32"/>
      <c r="E21" s="26"/>
    </row>
    <row r="22" spans="2:5" ht="24.75" customHeight="1">
      <c r="B22" s="32"/>
      <c r="C22" s="32"/>
      <c r="D22" s="32"/>
      <c r="E22" s="26"/>
    </row>
    <row r="23" spans="2:5" ht="24.75" customHeight="1">
      <c r="B23" s="32"/>
      <c r="C23" s="32"/>
      <c r="D23" s="32"/>
      <c r="E23" s="26"/>
    </row>
    <row r="24" spans="2:5" ht="24.75" customHeight="1">
      <c r="B24" s="32"/>
      <c r="C24" s="32"/>
      <c r="D24" s="32"/>
      <c r="E24" s="26"/>
    </row>
    <row r="25" spans="2:5" ht="24.75" customHeight="1">
      <c r="B25" s="32"/>
      <c r="C25" s="32"/>
      <c r="D25" s="32"/>
      <c r="E25" s="26"/>
    </row>
    <row r="26" spans="2:5" ht="24.75" customHeight="1">
      <c r="B26" s="18"/>
      <c r="C26" s="18"/>
      <c r="D26" s="18"/>
      <c r="E26" s="20"/>
    </row>
    <row r="27" spans="2:4" ht="14.25">
      <c r="B27" s="45"/>
      <c r="C27" s="31"/>
      <c r="D27" s="31"/>
    </row>
    <row r="28" spans="2:5" ht="13.5">
      <c r="B28" s="153"/>
      <c r="C28" s="153"/>
      <c r="E28" s="155"/>
    </row>
    <row r="29" spans="2:15" ht="49.5" customHeight="1">
      <c r="B29" s="214" t="s">
        <v>171</v>
      </c>
      <c r="C29" s="298" t="s">
        <v>295</v>
      </c>
      <c r="D29" s="298"/>
      <c r="E29" s="298" t="s">
        <v>243</v>
      </c>
      <c r="F29" s="298"/>
      <c r="G29" s="214"/>
      <c r="I29" s="214"/>
      <c r="J29" s="214"/>
      <c r="M29" s="214"/>
      <c r="N29" s="214"/>
      <c r="O29" s="214"/>
    </row>
    <row r="30" spans="2:15" ht="55.5" customHeight="1">
      <c r="B30" s="205" t="s">
        <v>170</v>
      </c>
      <c r="C30" s="266" t="s">
        <v>172</v>
      </c>
      <c r="D30" s="266"/>
      <c r="E30" s="266" t="s">
        <v>175</v>
      </c>
      <c r="F30" s="266"/>
      <c r="G30" s="205"/>
      <c r="I30" s="205"/>
      <c r="J30" s="205"/>
      <c r="M30" s="205"/>
      <c r="N30" s="205"/>
      <c r="O30" s="205"/>
    </row>
    <row r="31" ht="13.5"/>
    <row r="32" ht="13.5"/>
  </sheetData>
  <sheetProtection/>
  <mergeCells count="8">
    <mergeCell ref="C29:D29"/>
    <mergeCell ref="C30:D30"/>
    <mergeCell ref="E29:F29"/>
    <mergeCell ref="E30:F30"/>
    <mergeCell ref="B12:B13"/>
    <mergeCell ref="C12:C13"/>
    <mergeCell ref="D12:D13"/>
    <mergeCell ref="E12:E13"/>
  </mergeCells>
  <printOptions horizontalCentered="1"/>
  <pageMargins left="0.17" right="0.16" top="0.35433070866141736" bottom="0.35433070866141736" header="0" footer="0.1968503937007874"/>
  <pageSetup horizontalDpi="600" verticalDpi="600" orientation="landscape" scale="79" r:id="rId2"/>
  <headerFooter alignWithMargins="0">
    <oddFooter>&amp;R&amp;"Palatino Linotype,Negrita"&amp;9Informe de Avance Trimestral
Enero-Marzo 2010</oddFooter>
  </headerFooter>
  <drawing r:id="rId1"/>
</worksheet>
</file>

<file path=xl/worksheets/sheet14.xml><?xml version="1.0" encoding="utf-8"?>
<worksheet xmlns="http://schemas.openxmlformats.org/spreadsheetml/2006/main" xmlns:r="http://schemas.openxmlformats.org/officeDocument/2006/relationships">
  <dimension ref="A1:N32"/>
  <sheetViews>
    <sheetView showGridLines="0" zoomScalePageLayoutView="0" workbookViewId="0" topLeftCell="A1">
      <selection activeCell="A1" sqref="A1"/>
    </sheetView>
  </sheetViews>
  <sheetFormatPr defaultColWidth="0" defaultRowHeight="12.75" zeroHeight="1"/>
  <cols>
    <col min="1" max="1" width="3.7109375" style="1" customWidth="1"/>
    <col min="2" max="2" width="4.140625" style="1" customWidth="1"/>
    <col min="3" max="3" width="3.7109375" style="1" customWidth="1"/>
    <col min="4" max="4" width="42.8515625" style="1" customWidth="1"/>
    <col min="5" max="5" width="29.57421875" style="1" customWidth="1"/>
    <col min="6" max="6" width="26.140625" style="1" customWidth="1"/>
    <col min="7" max="7" width="53.421875" style="1" customWidth="1"/>
    <col min="8" max="8" width="11.7109375" style="1" hidden="1" customWidth="1"/>
    <col min="9" max="16384" width="0" style="1" hidden="1" customWidth="1"/>
  </cols>
  <sheetData>
    <row r="1" ht="17.25">
      <c r="G1" s="28"/>
    </row>
    <row r="2" ht="18">
      <c r="G2" s="22"/>
    </row>
    <row r="3" ht="15">
      <c r="G3" s="30"/>
    </row>
    <row r="4" ht="15">
      <c r="G4" s="30"/>
    </row>
    <row r="5" ht="13.5"/>
    <row r="6" ht="13.5"/>
    <row r="7" spans="1:7" ht="34.5" customHeight="1">
      <c r="A7" s="56" t="s">
        <v>26</v>
      </c>
      <c r="B7" s="56"/>
      <c r="C7" s="57"/>
      <c r="D7" s="57"/>
      <c r="E7" s="57"/>
      <c r="F7" s="57"/>
      <c r="G7" s="57"/>
    </row>
    <row r="8" ht="6" customHeight="1"/>
    <row r="9" spans="1:7" ht="19.5" customHeight="1">
      <c r="A9" s="4" t="str">
        <f>+EPCG!A9</f>
        <v>UNIDAD RESPONSABLE: 26PD SERVICIOS DE SALUD PUBLICA DEL D.F.</v>
      </c>
      <c r="B9" s="24"/>
      <c r="C9" s="2"/>
      <c r="D9" s="2"/>
      <c r="E9" s="2"/>
      <c r="F9" s="2"/>
      <c r="G9" s="3"/>
    </row>
    <row r="10" spans="1:7" ht="19.5" customHeight="1">
      <c r="A10" s="4" t="str">
        <f>+EPCG!A10</f>
        <v>PERÍODO: ENERO - MARZO 2010</v>
      </c>
      <c r="B10" s="24"/>
      <c r="C10" s="2"/>
      <c r="D10" s="2"/>
      <c r="E10" s="2"/>
      <c r="F10" s="2"/>
      <c r="G10" s="3"/>
    </row>
    <row r="11" spans="1:7" ht="25.5">
      <c r="A11" s="58" t="s">
        <v>133</v>
      </c>
      <c r="B11" s="58" t="s">
        <v>134</v>
      </c>
      <c r="C11" s="58" t="s">
        <v>12</v>
      </c>
      <c r="D11" s="58" t="s">
        <v>13</v>
      </c>
      <c r="E11" s="58" t="s">
        <v>136</v>
      </c>
      <c r="F11" s="59" t="s">
        <v>135</v>
      </c>
      <c r="G11" s="59" t="s">
        <v>22</v>
      </c>
    </row>
    <row r="12" spans="1:7" ht="18" customHeight="1">
      <c r="A12" s="38"/>
      <c r="B12" s="38"/>
      <c r="C12" s="38"/>
      <c r="D12" s="36"/>
      <c r="E12" s="36"/>
      <c r="F12" s="37"/>
      <c r="G12" s="37"/>
    </row>
    <row r="13" spans="1:7" ht="18" customHeight="1">
      <c r="A13" s="36"/>
      <c r="B13" s="39"/>
      <c r="C13" s="36"/>
      <c r="D13" s="38"/>
      <c r="E13" s="38"/>
      <c r="F13" s="38"/>
      <c r="G13" s="38"/>
    </row>
    <row r="14" spans="1:7" ht="18" customHeight="1">
      <c r="A14" s="32"/>
      <c r="B14" s="36"/>
      <c r="C14" s="25"/>
      <c r="D14" s="25"/>
      <c r="E14" s="25"/>
      <c r="F14" s="26"/>
      <c r="G14" s="26"/>
    </row>
    <row r="15" spans="1:7" ht="18" customHeight="1">
      <c r="A15" s="32"/>
      <c r="B15" s="32"/>
      <c r="C15" s="36"/>
      <c r="D15" s="25"/>
      <c r="E15" s="25"/>
      <c r="F15" s="26"/>
      <c r="G15" s="26"/>
    </row>
    <row r="16" spans="1:7" ht="18" customHeight="1">
      <c r="A16" s="32"/>
      <c r="B16" s="32"/>
      <c r="C16" s="25"/>
      <c r="D16" s="25"/>
      <c r="E16" s="25"/>
      <c r="F16" s="26"/>
      <c r="G16" s="26"/>
    </row>
    <row r="17" spans="1:7" ht="18" customHeight="1">
      <c r="A17" s="32"/>
      <c r="B17" s="32"/>
      <c r="C17" s="25"/>
      <c r="D17" s="25"/>
      <c r="E17" s="25"/>
      <c r="F17" s="26"/>
      <c r="G17" s="26"/>
    </row>
    <row r="18" spans="1:7" ht="18" customHeight="1">
      <c r="A18" s="32"/>
      <c r="B18" s="32"/>
      <c r="C18" s="25"/>
      <c r="D18" s="25"/>
      <c r="E18" s="25"/>
      <c r="F18" s="26"/>
      <c r="G18" s="26"/>
    </row>
    <row r="19" spans="1:7" ht="18" customHeight="1">
      <c r="A19" s="32"/>
      <c r="B19" s="32"/>
      <c r="C19" s="25"/>
      <c r="D19" s="25"/>
      <c r="E19" s="25"/>
      <c r="F19" s="26"/>
      <c r="G19" s="26"/>
    </row>
    <row r="20" spans="1:7" ht="18" customHeight="1">
      <c r="A20" s="32"/>
      <c r="B20" s="32"/>
      <c r="C20" s="25"/>
      <c r="D20" s="25"/>
      <c r="E20" s="25"/>
      <c r="F20" s="26"/>
      <c r="G20" s="26"/>
    </row>
    <row r="21" spans="1:7" ht="18" customHeight="1">
      <c r="A21" s="32"/>
      <c r="B21" s="32"/>
      <c r="C21" s="25"/>
      <c r="D21" s="25"/>
      <c r="E21" s="25"/>
      <c r="F21" s="26"/>
      <c r="G21" s="26"/>
    </row>
    <row r="22" spans="1:7" ht="18" customHeight="1">
      <c r="A22" s="32"/>
      <c r="B22" s="32"/>
      <c r="C22" s="25"/>
      <c r="D22" s="25"/>
      <c r="E22" s="25"/>
      <c r="F22" s="26"/>
      <c r="G22" s="26"/>
    </row>
    <row r="23" spans="1:7" ht="18" customHeight="1">
      <c r="A23" s="32"/>
      <c r="B23" s="32"/>
      <c r="C23" s="25"/>
      <c r="D23" s="25"/>
      <c r="E23" s="25"/>
      <c r="F23" s="26"/>
      <c r="G23" s="26"/>
    </row>
    <row r="24" spans="1:7" ht="18" customHeight="1">
      <c r="A24" s="32"/>
      <c r="B24" s="32"/>
      <c r="C24" s="25"/>
      <c r="D24" s="25"/>
      <c r="E24" s="25"/>
      <c r="F24" s="26"/>
      <c r="G24" s="26"/>
    </row>
    <row r="25" spans="1:7" ht="18" customHeight="1">
      <c r="A25" s="32"/>
      <c r="B25" s="32"/>
      <c r="C25" s="25"/>
      <c r="D25" s="25"/>
      <c r="E25" s="25"/>
      <c r="F25" s="26"/>
      <c r="G25" s="26"/>
    </row>
    <row r="26" spans="1:7" ht="18" customHeight="1">
      <c r="A26" s="18"/>
      <c r="B26" s="18"/>
      <c r="C26" s="19"/>
      <c r="D26" s="19"/>
      <c r="E26" s="19"/>
      <c r="F26" s="20"/>
      <c r="G26" s="20"/>
    </row>
    <row r="27" spans="1:7" ht="18" customHeight="1">
      <c r="A27" s="18"/>
      <c r="B27" s="18"/>
      <c r="C27" s="19"/>
      <c r="D27" s="19"/>
      <c r="E27" s="19"/>
      <c r="F27" s="20"/>
      <c r="G27" s="20"/>
    </row>
    <row r="28" ht="13.5">
      <c r="A28" s="48" t="s">
        <v>106</v>
      </c>
    </row>
    <row r="29" ht="13.5">
      <c r="A29" s="48"/>
    </row>
    <row r="30" spans="1:7" ht="13.5">
      <c r="A30" s="153"/>
      <c r="E30" s="155"/>
      <c r="G30" s="155"/>
    </row>
    <row r="31" spans="1:14" ht="49.5" customHeight="1">
      <c r="A31" s="298" t="s">
        <v>171</v>
      </c>
      <c r="B31" s="298"/>
      <c r="C31" s="298"/>
      <c r="D31" s="298"/>
      <c r="E31" s="298" t="s">
        <v>296</v>
      </c>
      <c r="F31" s="298"/>
      <c r="G31" s="244" t="s">
        <v>243</v>
      </c>
      <c r="H31" s="214"/>
      <c r="I31" s="214"/>
      <c r="L31" s="214"/>
      <c r="M31" s="214"/>
      <c r="N31" s="214"/>
    </row>
    <row r="32" spans="1:14" ht="55.5" customHeight="1">
      <c r="A32" s="266" t="s">
        <v>170</v>
      </c>
      <c r="B32" s="266"/>
      <c r="C32" s="266"/>
      <c r="D32" s="266"/>
      <c r="E32" s="266" t="s">
        <v>172</v>
      </c>
      <c r="F32" s="266"/>
      <c r="G32" s="187" t="s">
        <v>175</v>
      </c>
      <c r="H32" s="205"/>
      <c r="I32" s="205"/>
      <c r="L32" s="205"/>
      <c r="M32" s="205"/>
      <c r="N32" s="205"/>
    </row>
  </sheetData>
  <sheetProtection/>
  <mergeCells count="4">
    <mergeCell ref="E31:F31"/>
    <mergeCell ref="E32:F32"/>
    <mergeCell ref="A31:D31"/>
    <mergeCell ref="A32:D32"/>
  </mergeCells>
  <printOptions horizontalCentered="1"/>
  <pageMargins left="0.15748031496062992" right="0.15748031496062992" top="0.35433070866141736" bottom="0.35433070866141736" header="0" footer="0.1968503937007874"/>
  <pageSetup horizontalDpi="600" verticalDpi="600" orientation="landscape" scale="84" r:id="rId2"/>
  <headerFooter alignWithMargins="0">
    <oddFooter>&amp;R&amp;"Palatino Linotype,Negrita"&amp;9Informe de Avance Trimestral
Enero-Marzo 2010</oddFooter>
  </headerFooter>
  <drawing r:id="rId1"/>
</worksheet>
</file>

<file path=xl/worksheets/sheet15.xml><?xml version="1.0" encoding="utf-8"?>
<worksheet xmlns="http://schemas.openxmlformats.org/spreadsheetml/2006/main" xmlns:r="http://schemas.openxmlformats.org/officeDocument/2006/relationships">
  <dimension ref="A1:O55"/>
  <sheetViews>
    <sheetView showGridLines="0" zoomScaleSheetLayoutView="85" zoomScalePageLayoutView="0" workbookViewId="0" topLeftCell="A11">
      <pane xSplit="3" ySplit="3" topLeftCell="D14" activePane="bottomRight" state="frozen"/>
      <selection pane="topLeft" activeCell="A11" sqref="A11"/>
      <selection pane="topRight" activeCell="D11" sqref="D11"/>
      <selection pane="bottomLeft" activeCell="A14" sqref="A14"/>
      <selection pane="bottomRight" activeCell="D14" sqref="D14"/>
    </sheetView>
  </sheetViews>
  <sheetFormatPr defaultColWidth="0" defaultRowHeight="12.75" zeroHeight="1"/>
  <cols>
    <col min="1" max="1" width="4.57421875" style="1" customWidth="1"/>
    <col min="2" max="2" width="4.00390625" style="1" customWidth="1"/>
    <col min="3" max="3" width="3.140625" style="1" customWidth="1"/>
    <col min="4" max="4" width="29.140625" style="1" customWidth="1"/>
    <col min="5" max="5" width="10.8515625" style="1" customWidth="1"/>
    <col min="6" max="6" width="12.57421875" style="1" customWidth="1"/>
    <col min="7" max="7" width="10.8515625" style="1" customWidth="1"/>
    <col min="8" max="8" width="10.57421875" style="1" customWidth="1"/>
    <col min="9" max="9" width="15.00390625" style="1" customWidth="1"/>
    <col min="10" max="10" width="15.421875" style="1" customWidth="1"/>
    <col min="11" max="11" width="17.7109375" style="1" customWidth="1"/>
    <col min="12" max="12" width="9.7109375" style="1" customWidth="1"/>
    <col min="13" max="13" width="13.140625" style="1" customWidth="1"/>
    <col min="14" max="14" width="9.140625" style="1" customWidth="1"/>
    <col min="15" max="15" width="8.140625" style="1" customWidth="1"/>
    <col min="16" max="16384" width="0" style="1" hidden="1" customWidth="1"/>
  </cols>
  <sheetData>
    <row r="1" spans="7:15" ht="18">
      <c r="G1" s="29"/>
      <c r="O1" s="22"/>
    </row>
    <row r="2" ht="18">
      <c r="O2" s="22"/>
    </row>
    <row r="3" ht="18">
      <c r="O3" s="22"/>
    </row>
    <row r="4" ht="18">
      <c r="O4" s="22"/>
    </row>
    <row r="5" ht="13.5"/>
    <row r="6" ht="13.5"/>
    <row r="7" spans="1:15" ht="34.5" customHeight="1">
      <c r="A7" s="56" t="s">
        <v>17</v>
      </c>
      <c r="B7" s="56"/>
      <c r="C7" s="57"/>
      <c r="D7" s="57"/>
      <c r="E7" s="57"/>
      <c r="F7" s="57"/>
      <c r="G7" s="57"/>
      <c r="H7" s="57"/>
      <c r="I7" s="56"/>
      <c r="J7" s="56"/>
      <c r="K7" s="57"/>
      <c r="L7" s="57"/>
      <c r="M7" s="57"/>
      <c r="N7" s="57"/>
      <c r="O7" s="57"/>
    </row>
    <row r="8" ht="6" customHeight="1">
      <c r="O8" s="86"/>
    </row>
    <row r="9" spans="1:15" ht="19.5" customHeight="1">
      <c r="A9" s="4" t="str">
        <f>+EPCG!A9</f>
        <v>UNIDAD RESPONSABLE: 26PD SERVICIOS DE SALUD PUBLICA DEL D.F.</v>
      </c>
      <c r="B9" s="6"/>
      <c r="C9" s="6"/>
      <c r="D9" s="6"/>
      <c r="E9" s="6"/>
      <c r="F9" s="6"/>
      <c r="G9" s="6"/>
      <c r="H9" s="6"/>
      <c r="I9" s="6"/>
      <c r="J9" s="6"/>
      <c r="K9" s="6"/>
      <c r="L9" s="6"/>
      <c r="M9" s="6"/>
      <c r="N9" s="6"/>
      <c r="O9" s="7"/>
    </row>
    <row r="10" spans="1:15" ht="19.5" customHeight="1">
      <c r="A10" s="4" t="str">
        <f>+EPCG!A10</f>
        <v>PERÍODO: ENERO - MARZO 2010</v>
      </c>
      <c r="B10" s="2"/>
      <c r="C10" s="2"/>
      <c r="D10" s="2"/>
      <c r="E10" s="2"/>
      <c r="F10" s="2"/>
      <c r="G10" s="2"/>
      <c r="H10" s="2"/>
      <c r="I10" s="2"/>
      <c r="J10" s="2"/>
      <c r="K10" s="2"/>
      <c r="L10" s="2"/>
      <c r="M10" s="2"/>
      <c r="N10" s="2"/>
      <c r="O10" s="3"/>
    </row>
    <row r="11" spans="1:15" ht="15" customHeight="1">
      <c r="A11" s="282" t="s">
        <v>133</v>
      </c>
      <c r="B11" s="282" t="s">
        <v>134</v>
      </c>
      <c r="C11" s="282" t="s">
        <v>12</v>
      </c>
      <c r="D11" s="282" t="s">
        <v>13</v>
      </c>
      <c r="E11" s="282" t="s">
        <v>87</v>
      </c>
      <c r="F11" s="82" t="s">
        <v>15</v>
      </c>
      <c r="G11" s="82"/>
      <c r="H11" s="82"/>
      <c r="I11" s="82"/>
      <c r="J11" s="82"/>
      <c r="K11" s="82"/>
      <c r="L11" s="82"/>
      <c r="M11" s="82"/>
      <c r="N11" s="82"/>
      <c r="O11" s="83"/>
    </row>
    <row r="12" spans="1:15" ht="15" customHeight="1">
      <c r="A12" s="307"/>
      <c r="B12" s="307"/>
      <c r="C12" s="307"/>
      <c r="D12" s="307"/>
      <c r="E12" s="307"/>
      <c r="F12" s="84" t="s">
        <v>14</v>
      </c>
      <c r="G12" s="60"/>
      <c r="H12" s="308" t="s">
        <v>90</v>
      </c>
      <c r="I12" s="84" t="s">
        <v>16</v>
      </c>
      <c r="J12" s="85"/>
      <c r="K12" s="85"/>
      <c r="L12" s="83"/>
      <c r="M12" s="83"/>
      <c r="N12" s="308" t="s">
        <v>94</v>
      </c>
      <c r="O12" s="308" t="s">
        <v>95</v>
      </c>
    </row>
    <row r="13" spans="1:15" ht="33" customHeight="1">
      <c r="A13" s="306"/>
      <c r="B13" s="306"/>
      <c r="C13" s="306"/>
      <c r="D13" s="306"/>
      <c r="E13" s="306"/>
      <c r="F13" s="61" t="s">
        <v>88</v>
      </c>
      <c r="G13" s="61" t="s">
        <v>89</v>
      </c>
      <c r="H13" s="309"/>
      <c r="I13" s="61" t="s">
        <v>114</v>
      </c>
      <c r="J13" s="61" t="s">
        <v>91</v>
      </c>
      <c r="K13" s="61" t="s">
        <v>108</v>
      </c>
      <c r="L13" s="61" t="s">
        <v>92</v>
      </c>
      <c r="M13" s="61" t="s">
        <v>93</v>
      </c>
      <c r="N13" s="309"/>
      <c r="O13" s="312"/>
    </row>
    <row r="14" spans="1:15" ht="13.5">
      <c r="A14" s="62"/>
      <c r="B14" s="15"/>
      <c r="C14" s="15"/>
      <c r="D14" s="15"/>
      <c r="E14" s="36"/>
      <c r="F14" s="36"/>
      <c r="G14" s="36"/>
      <c r="H14" s="36"/>
      <c r="I14" s="36"/>
      <c r="J14" s="36"/>
      <c r="K14" s="36"/>
      <c r="L14" s="36"/>
      <c r="M14" s="36"/>
      <c r="N14" s="36"/>
      <c r="O14" s="36"/>
    </row>
    <row r="15" spans="1:15" ht="13.5" customHeight="1">
      <c r="A15" s="36"/>
      <c r="B15" s="36"/>
      <c r="C15" s="36"/>
      <c r="D15" s="36"/>
      <c r="E15" s="15"/>
      <c r="F15" s="23"/>
      <c r="G15" s="23"/>
      <c r="H15" s="10"/>
      <c r="I15" s="11"/>
      <c r="J15" s="11"/>
      <c r="K15" s="11"/>
      <c r="L15" s="11"/>
      <c r="M15" s="11"/>
      <c r="N15" s="27"/>
      <c r="O15" s="12"/>
    </row>
    <row r="16" spans="1:15" ht="27">
      <c r="A16" s="198" t="s">
        <v>186</v>
      </c>
      <c r="B16" s="198"/>
      <c r="C16" s="198"/>
      <c r="D16" s="197" t="s">
        <v>198</v>
      </c>
      <c r="E16" s="199" t="s">
        <v>199</v>
      </c>
      <c r="F16" s="231"/>
      <c r="G16" s="231"/>
      <c r="H16" s="232"/>
      <c r="I16" s="246">
        <f aca="true" t="shared" si="0" ref="I16:L17">+I17</f>
        <v>44225602</v>
      </c>
      <c r="J16" s="246">
        <f t="shared" si="0"/>
        <v>34032099.18</v>
      </c>
      <c r="K16" s="246">
        <f t="shared" si="0"/>
        <v>0</v>
      </c>
      <c r="L16" s="246">
        <f t="shared" si="0"/>
        <v>0</v>
      </c>
      <c r="M16" s="233"/>
      <c r="N16" s="234"/>
      <c r="O16" s="235"/>
    </row>
    <row r="17" spans="1:15" ht="40.5">
      <c r="A17" s="198"/>
      <c r="B17" s="198" t="s">
        <v>187</v>
      </c>
      <c r="C17" s="198"/>
      <c r="D17" s="197" t="s">
        <v>200</v>
      </c>
      <c r="E17" s="199" t="s">
        <v>199</v>
      </c>
      <c r="F17" s="231"/>
      <c r="G17" s="231"/>
      <c r="H17" s="232"/>
      <c r="I17" s="246">
        <f t="shared" si="0"/>
        <v>44225602</v>
      </c>
      <c r="J17" s="246">
        <f t="shared" si="0"/>
        <v>34032099.18</v>
      </c>
      <c r="K17" s="246">
        <f t="shared" si="0"/>
        <v>0</v>
      </c>
      <c r="L17" s="246">
        <f t="shared" si="0"/>
        <v>0</v>
      </c>
      <c r="M17" s="233"/>
      <c r="N17" s="234"/>
      <c r="O17" s="235"/>
    </row>
    <row r="18" spans="1:15" ht="27">
      <c r="A18" s="198"/>
      <c r="B18" s="198"/>
      <c r="C18" s="198" t="s">
        <v>188</v>
      </c>
      <c r="D18" s="197" t="s">
        <v>201</v>
      </c>
      <c r="E18" s="199" t="s">
        <v>202</v>
      </c>
      <c r="F18" s="231">
        <v>14</v>
      </c>
      <c r="G18" s="231">
        <f>11+1+3</f>
        <v>15</v>
      </c>
      <c r="H18" s="252">
        <f>G18/F18*100</f>
        <v>107.14285714285714</v>
      </c>
      <c r="I18" s="233">
        <v>44225602</v>
      </c>
      <c r="J18" s="233">
        <v>34032099.18</v>
      </c>
      <c r="K18" s="233"/>
      <c r="L18" s="233">
        <v>0</v>
      </c>
      <c r="M18" s="233">
        <v>0</v>
      </c>
      <c r="N18" s="234">
        <f>(J18+K18-L18)/I18*100</f>
        <v>76.95112704175287</v>
      </c>
      <c r="O18" s="235">
        <f>H18/N18*100</f>
        <v>139.2349420492861</v>
      </c>
    </row>
    <row r="19" spans="1:15" ht="14.25">
      <c r="A19" s="198"/>
      <c r="B19" s="198"/>
      <c r="C19" s="198"/>
      <c r="D19" s="197"/>
      <c r="E19" s="199"/>
      <c r="F19" s="231"/>
      <c r="G19" s="231"/>
      <c r="H19" s="236"/>
      <c r="I19" s="233"/>
      <c r="J19" s="233"/>
      <c r="K19" s="233"/>
      <c r="L19" s="233"/>
      <c r="M19" s="233"/>
      <c r="N19" s="234"/>
      <c r="O19" s="235"/>
    </row>
    <row r="20" spans="1:15" ht="40.5">
      <c r="A20" s="198">
        <v>13</v>
      </c>
      <c r="B20" s="198"/>
      <c r="C20" s="198"/>
      <c r="D20" s="197" t="s">
        <v>203</v>
      </c>
      <c r="E20" s="199" t="s">
        <v>199</v>
      </c>
      <c r="F20" s="231"/>
      <c r="G20" s="231"/>
      <c r="H20" s="232"/>
      <c r="I20" s="246">
        <f aca="true" t="shared" si="1" ref="I20:K21">+I21</f>
        <v>733628</v>
      </c>
      <c r="J20" s="246">
        <f t="shared" si="1"/>
        <v>169262.69999999998</v>
      </c>
      <c r="K20" s="246">
        <f t="shared" si="1"/>
        <v>0</v>
      </c>
      <c r="L20" s="233"/>
      <c r="M20" s="233"/>
      <c r="N20" s="234"/>
      <c r="O20" s="235"/>
    </row>
    <row r="21" spans="1:15" ht="40.5">
      <c r="A21" s="198"/>
      <c r="B21" s="198" t="s">
        <v>186</v>
      </c>
      <c r="C21" s="198"/>
      <c r="D21" s="197" t="s">
        <v>204</v>
      </c>
      <c r="E21" s="199" t="s">
        <v>199</v>
      </c>
      <c r="F21" s="231"/>
      <c r="G21" s="231"/>
      <c r="H21" s="232"/>
      <c r="I21" s="246">
        <f t="shared" si="1"/>
        <v>733628</v>
      </c>
      <c r="J21" s="246">
        <f t="shared" si="1"/>
        <v>169262.69999999998</v>
      </c>
      <c r="K21" s="246">
        <f t="shared" si="1"/>
        <v>0</v>
      </c>
      <c r="L21" s="233"/>
      <c r="M21" s="233"/>
      <c r="N21" s="234"/>
      <c r="O21" s="235"/>
    </row>
    <row r="22" spans="1:15" ht="40.5">
      <c r="A22" s="198"/>
      <c r="B22" s="198"/>
      <c r="C22" s="198" t="s">
        <v>189</v>
      </c>
      <c r="D22" s="197" t="s">
        <v>205</v>
      </c>
      <c r="E22" s="199" t="s">
        <v>206</v>
      </c>
      <c r="F22" s="231">
        <v>64852</v>
      </c>
      <c r="G22" s="231">
        <v>63764</v>
      </c>
      <c r="H22" s="252">
        <f>G22/F22*100</f>
        <v>98.3223339295627</v>
      </c>
      <c r="I22" s="233">
        <v>733628</v>
      </c>
      <c r="J22" s="233">
        <v>169262.69999999998</v>
      </c>
      <c r="K22" s="233">
        <v>0</v>
      </c>
      <c r="L22" s="233">
        <v>0</v>
      </c>
      <c r="M22" s="233">
        <v>0</v>
      </c>
      <c r="N22" s="234">
        <f>(J22+K22-L22)/I22*100</f>
        <v>23.072006521016096</v>
      </c>
      <c r="O22" s="235">
        <f>H22/N22*100</f>
        <v>426.1542395109923</v>
      </c>
    </row>
    <row r="23" spans="1:15" ht="14.25">
      <c r="A23" s="198"/>
      <c r="B23" s="198"/>
      <c r="C23" s="198"/>
      <c r="D23" s="197"/>
      <c r="E23" s="199"/>
      <c r="F23" s="231"/>
      <c r="G23" s="231"/>
      <c r="H23" s="236"/>
      <c r="I23" s="233"/>
      <c r="J23" s="233"/>
      <c r="K23" s="233"/>
      <c r="L23" s="233"/>
      <c r="M23" s="233"/>
      <c r="N23" s="234"/>
      <c r="O23" s="235"/>
    </row>
    <row r="24" spans="1:15" ht="40.5">
      <c r="A24" s="198" t="s">
        <v>190</v>
      </c>
      <c r="B24" s="198"/>
      <c r="C24" s="198"/>
      <c r="D24" s="197" t="s">
        <v>207</v>
      </c>
      <c r="E24" s="199" t="s">
        <v>199</v>
      </c>
      <c r="F24" s="231"/>
      <c r="G24" s="231"/>
      <c r="H24" s="236"/>
      <c r="I24" s="246">
        <f aca="true" t="shared" si="2" ref="I24:K25">+I25</f>
        <v>46589499</v>
      </c>
      <c r="J24" s="246">
        <f t="shared" si="2"/>
        <v>46243947.45</v>
      </c>
      <c r="K24" s="246">
        <f t="shared" si="2"/>
        <v>0</v>
      </c>
      <c r="L24" s="233"/>
      <c r="M24" s="233"/>
      <c r="N24" s="234"/>
      <c r="O24" s="235"/>
    </row>
    <row r="25" spans="1:15" ht="27">
      <c r="A25" s="198"/>
      <c r="B25" s="198" t="s">
        <v>186</v>
      </c>
      <c r="C25" s="198"/>
      <c r="D25" s="197" t="s">
        <v>208</v>
      </c>
      <c r="E25" s="199" t="s">
        <v>199</v>
      </c>
      <c r="F25" s="231"/>
      <c r="G25" s="231"/>
      <c r="H25" s="236"/>
      <c r="I25" s="246">
        <f t="shared" si="2"/>
        <v>46589499</v>
      </c>
      <c r="J25" s="246">
        <f t="shared" si="2"/>
        <v>46243947.45</v>
      </c>
      <c r="K25" s="246">
        <f t="shared" si="2"/>
        <v>0</v>
      </c>
      <c r="L25" s="233"/>
      <c r="M25" s="233"/>
      <c r="N25" s="234"/>
      <c r="O25" s="235"/>
    </row>
    <row r="26" spans="1:15" ht="27">
      <c r="A26" s="198"/>
      <c r="B26" s="198"/>
      <c r="C26" s="198" t="s">
        <v>187</v>
      </c>
      <c r="D26" s="197" t="s">
        <v>209</v>
      </c>
      <c r="E26" s="199" t="s">
        <v>168</v>
      </c>
      <c r="F26" s="231">
        <v>3894</v>
      </c>
      <c r="G26" s="231"/>
      <c r="H26" s="252">
        <f>G26/F26*100</f>
        <v>0</v>
      </c>
      <c r="I26" s="237">
        <v>46589499</v>
      </c>
      <c r="J26" s="233">
        <v>46243947.45</v>
      </c>
      <c r="K26" s="233"/>
      <c r="L26" s="233">
        <v>0</v>
      </c>
      <c r="M26" s="233">
        <v>0</v>
      </c>
      <c r="N26" s="234">
        <f>(J26+K26-L26)/I26*100</f>
        <v>99.25830593284552</v>
      </c>
      <c r="O26" s="235">
        <f>H26/N26*100</f>
        <v>0</v>
      </c>
    </row>
    <row r="27" spans="1:15" ht="81">
      <c r="A27" s="198" t="s">
        <v>191</v>
      </c>
      <c r="B27" s="198"/>
      <c r="C27" s="198"/>
      <c r="D27" s="197" t="s">
        <v>210</v>
      </c>
      <c r="E27" s="199" t="s">
        <v>199</v>
      </c>
      <c r="F27" s="231"/>
      <c r="G27" s="231"/>
      <c r="H27" s="236"/>
      <c r="I27" s="246">
        <f>+I28+I30</f>
        <v>222766302</v>
      </c>
      <c r="J27" s="246">
        <f>+J28+J30</f>
        <v>219482162.68</v>
      </c>
      <c r="K27" s="246">
        <f>+K28+K30</f>
        <v>0</v>
      </c>
      <c r="L27" s="233"/>
      <c r="M27" s="233"/>
      <c r="N27" s="234"/>
      <c r="O27" s="235"/>
    </row>
    <row r="28" spans="1:15" ht="40.5">
      <c r="A28" s="198"/>
      <c r="B28" s="198" t="s">
        <v>188</v>
      </c>
      <c r="C28" s="198"/>
      <c r="D28" s="197" t="s">
        <v>211</v>
      </c>
      <c r="E28" s="199" t="s">
        <v>199</v>
      </c>
      <c r="F28" s="231"/>
      <c r="G28" s="231"/>
      <c r="H28" s="236"/>
      <c r="I28" s="246">
        <f>+I29</f>
        <v>52196899</v>
      </c>
      <c r="J28" s="246">
        <f>+J29</f>
        <v>51967193.8</v>
      </c>
      <c r="K28" s="246">
        <f>+K29</f>
        <v>0</v>
      </c>
      <c r="L28" s="233"/>
      <c r="M28" s="233"/>
      <c r="N28" s="234"/>
      <c r="O28" s="235"/>
    </row>
    <row r="29" spans="1:15" ht="27">
      <c r="A29" s="198"/>
      <c r="B29" s="198"/>
      <c r="C29" s="198" t="s">
        <v>192</v>
      </c>
      <c r="D29" s="197" t="s">
        <v>212</v>
      </c>
      <c r="E29" s="199" t="s">
        <v>213</v>
      </c>
      <c r="F29" s="231">
        <v>428600</v>
      </c>
      <c r="G29" s="231">
        <v>697919</v>
      </c>
      <c r="H29" s="252">
        <f>G29/F29*100</f>
        <v>162.83691087260848</v>
      </c>
      <c r="I29" s="233">
        <v>52196899</v>
      </c>
      <c r="J29" s="233">
        <v>51967193.8</v>
      </c>
      <c r="K29" s="233"/>
      <c r="L29" s="233">
        <v>0</v>
      </c>
      <c r="M29" s="233">
        <v>0</v>
      </c>
      <c r="N29" s="234">
        <f>(J29+K29-L29)/I29*100</f>
        <v>99.55992558101966</v>
      </c>
      <c r="O29" s="235">
        <f>H29/N29*100</f>
        <v>163.55668199058206</v>
      </c>
    </row>
    <row r="30" spans="1:15" ht="40.5">
      <c r="A30" s="198"/>
      <c r="B30" s="198" t="s">
        <v>193</v>
      </c>
      <c r="C30" s="198"/>
      <c r="D30" s="197" t="s">
        <v>214</v>
      </c>
      <c r="E30" s="199" t="s">
        <v>199</v>
      </c>
      <c r="F30" s="231"/>
      <c r="G30" s="231"/>
      <c r="H30" s="236"/>
      <c r="I30" s="246">
        <f>+I31+I32+I33+I34</f>
        <v>170569403</v>
      </c>
      <c r="J30" s="246">
        <f>+J31+J32+J33+J34</f>
        <v>167514968.88</v>
      </c>
      <c r="K30" s="246">
        <f>+K31+K32+K33+K34</f>
        <v>0</v>
      </c>
      <c r="L30" s="233"/>
      <c r="M30" s="233"/>
      <c r="N30" s="234"/>
      <c r="O30" s="235"/>
    </row>
    <row r="31" spans="1:15" ht="27">
      <c r="A31" s="198"/>
      <c r="B31" s="198"/>
      <c r="C31" s="198" t="s">
        <v>192</v>
      </c>
      <c r="D31" s="197" t="s">
        <v>215</v>
      </c>
      <c r="E31" s="199" t="s">
        <v>216</v>
      </c>
      <c r="F31" s="258">
        <v>880000</v>
      </c>
      <c r="G31" s="258">
        <v>830417</v>
      </c>
      <c r="H31" s="252">
        <f>G31/F31*100</f>
        <v>94.36556818181818</v>
      </c>
      <c r="I31" s="233">
        <v>50256691</v>
      </c>
      <c r="J31" s="233">
        <v>49476912.01</v>
      </c>
      <c r="K31" s="233"/>
      <c r="L31" s="233">
        <v>0</v>
      </c>
      <c r="M31" s="233">
        <v>0</v>
      </c>
      <c r="N31" s="234">
        <f>(J31+K31-L31)/I31*100</f>
        <v>98.44840761601276</v>
      </c>
      <c r="O31" s="235">
        <f>H31/N31*100</f>
        <v>95.85281313018362</v>
      </c>
    </row>
    <row r="32" spans="1:15" ht="14.25">
      <c r="A32" s="198"/>
      <c r="B32" s="198"/>
      <c r="C32" s="198" t="s">
        <v>194</v>
      </c>
      <c r="D32" s="197" t="s">
        <v>217</v>
      </c>
      <c r="E32" s="199" t="s">
        <v>218</v>
      </c>
      <c r="F32" s="258">
        <v>508990</v>
      </c>
      <c r="G32" s="258">
        <v>532969</v>
      </c>
      <c r="H32" s="252">
        <f>G32/F32*100</f>
        <v>104.71109452052103</v>
      </c>
      <c r="I32" s="233">
        <v>96869100</v>
      </c>
      <c r="J32" s="233">
        <v>95669798.86999999</v>
      </c>
      <c r="K32" s="233"/>
      <c r="L32" s="233">
        <v>0</v>
      </c>
      <c r="M32" s="233"/>
      <c r="N32" s="234">
        <f>(J32+K32-L32)/I32*100</f>
        <v>98.76193633470322</v>
      </c>
      <c r="O32" s="235">
        <f>H32/N32*100</f>
        <v>106.02373587092924</v>
      </c>
    </row>
    <row r="33" spans="1:15" ht="27">
      <c r="A33" s="198"/>
      <c r="B33" s="198"/>
      <c r="C33" s="198" t="s">
        <v>195</v>
      </c>
      <c r="D33" s="197" t="s">
        <v>219</v>
      </c>
      <c r="E33" s="199" t="s">
        <v>218</v>
      </c>
      <c r="F33" s="258">
        <v>884823</v>
      </c>
      <c r="G33" s="258">
        <v>8456</v>
      </c>
      <c r="H33" s="252">
        <f>G33/F33*100</f>
        <v>0.9556713602607527</v>
      </c>
      <c r="I33" s="233">
        <v>23101112</v>
      </c>
      <c r="J33" s="233">
        <v>22238258</v>
      </c>
      <c r="K33" s="233"/>
      <c r="L33" s="233">
        <v>0</v>
      </c>
      <c r="M33" s="233">
        <v>0</v>
      </c>
      <c r="N33" s="234">
        <f>(J33+K33-L33)/I33*100</f>
        <v>96.26488110182748</v>
      </c>
      <c r="O33" s="235">
        <f>H33/N33*100</f>
        <v>0.992751821144264</v>
      </c>
    </row>
    <row r="34" spans="1:15" ht="27">
      <c r="A34" s="198"/>
      <c r="B34" s="198"/>
      <c r="C34" s="198" t="s">
        <v>187</v>
      </c>
      <c r="D34" s="197" t="s">
        <v>220</v>
      </c>
      <c r="E34" s="199" t="s">
        <v>221</v>
      </c>
      <c r="F34" s="258">
        <v>6146</v>
      </c>
      <c r="G34" s="258">
        <v>6512</v>
      </c>
      <c r="H34" s="252">
        <f>G34/F34*100</f>
        <v>105.95509274324763</v>
      </c>
      <c r="I34" s="233">
        <v>342500</v>
      </c>
      <c r="J34" s="233">
        <v>130000</v>
      </c>
      <c r="K34" s="233"/>
      <c r="L34" s="233">
        <v>0</v>
      </c>
      <c r="M34" s="233">
        <v>0</v>
      </c>
      <c r="N34" s="234">
        <f>(J34+K34-L34)/I34*100</f>
        <v>37.95620437956204</v>
      </c>
      <c r="O34" s="235">
        <f>H34/N34*100</f>
        <v>279.15091741971014</v>
      </c>
    </row>
    <row r="35" spans="1:15" ht="67.5">
      <c r="A35" s="198" t="s">
        <v>196</v>
      </c>
      <c r="B35" s="198"/>
      <c r="C35" s="198"/>
      <c r="D35" s="197" t="s">
        <v>222</v>
      </c>
      <c r="E35" s="199" t="s">
        <v>199</v>
      </c>
      <c r="F35" s="231"/>
      <c r="G35" s="231"/>
      <c r="H35" s="236"/>
      <c r="I35" s="246">
        <f>+I36+I42</f>
        <v>412846727</v>
      </c>
      <c r="J35" s="246">
        <f>+J36+J42</f>
        <v>311313229.42</v>
      </c>
      <c r="K35" s="246">
        <f>+K36+K42</f>
        <v>0</v>
      </c>
      <c r="L35" s="233"/>
      <c r="M35" s="233"/>
      <c r="N35" s="234"/>
      <c r="O35" s="235"/>
    </row>
    <row r="36" spans="1:15" ht="40.5">
      <c r="A36" s="198"/>
      <c r="B36" s="198" t="s">
        <v>188</v>
      </c>
      <c r="C36" s="198"/>
      <c r="D36" s="197" t="s">
        <v>223</v>
      </c>
      <c r="E36" s="199" t="s">
        <v>199</v>
      </c>
      <c r="F36" s="231"/>
      <c r="G36" s="231"/>
      <c r="H36" s="236"/>
      <c r="I36" s="246">
        <f>+I37+I38+I39+I40+I41</f>
        <v>402400819</v>
      </c>
      <c r="J36" s="246">
        <f>+J37+J38+J39+J40+J41</f>
        <v>302045001.75</v>
      </c>
      <c r="K36" s="246">
        <f>+K37+K38+K39+K40+K41</f>
        <v>0</v>
      </c>
      <c r="L36" s="233"/>
      <c r="M36" s="233"/>
      <c r="N36" s="234"/>
      <c r="O36" s="235"/>
    </row>
    <row r="37" spans="1:15" ht="27">
      <c r="A37" s="198"/>
      <c r="B37" s="198"/>
      <c r="C37" s="198" t="s">
        <v>188</v>
      </c>
      <c r="D37" s="197" t="s">
        <v>224</v>
      </c>
      <c r="E37" s="199" t="s">
        <v>213</v>
      </c>
      <c r="F37" s="231">
        <v>968316</v>
      </c>
      <c r="G37" s="231">
        <v>858796</v>
      </c>
      <c r="H37" s="252">
        <f>G37/F37*100</f>
        <v>88.68964263732087</v>
      </c>
      <c r="I37" s="233">
        <v>232232141</v>
      </c>
      <c r="J37" s="233">
        <v>148812110.41000003</v>
      </c>
      <c r="K37" s="233"/>
      <c r="L37" s="233">
        <v>0</v>
      </c>
      <c r="M37" s="233">
        <v>0</v>
      </c>
      <c r="N37" s="234">
        <f>(J37+K37-L37)/I37*100</f>
        <v>64.07903306114721</v>
      </c>
      <c r="O37" s="235">
        <f>H37/N37*100</f>
        <v>138.4066494147767</v>
      </c>
    </row>
    <row r="38" spans="1:15" ht="14.25">
      <c r="A38" s="198"/>
      <c r="B38" s="198"/>
      <c r="C38" s="198" t="s">
        <v>186</v>
      </c>
      <c r="D38" s="197" t="s">
        <v>225</v>
      </c>
      <c r="E38" s="199" t="s">
        <v>213</v>
      </c>
      <c r="F38" s="231">
        <v>83244</v>
      </c>
      <c r="G38" s="231">
        <v>71944</v>
      </c>
      <c r="H38" s="252">
        <f>G38/F38*100</f>
        <v>86.42544808034212</v>
      </c>
      <c r="I38" s="233">
        <v>26567874</v>
      </c>
      <c r="J38" s="233">
        <v>26454855.81</v>
      </c>
      <c r="K38" s="233"/>
      <c r="L38" s="233">
        <v>0</v>
      </c>
      <c r="M38" s="233">
        <v>0</v>
      </c>
      <c r="N38" s="234">
        <f>(J38+K38-L38)/I38*100</f>
        <v>99.57460581904294</v>
      </c>
      <c r="O38" s="235">
        <f>H38/N38*100</f>
        <v>86.79466754546154</v>
      </c>
    </row>
    <row r="39" spans="1:15" ht="27">
      <c r="A39" s="198"/>
      <c r="B39" s="198"/>
      <c r="C39" s="198" t="s">
        <v>192</v>
      </c>
      <c r="D39" s="197" t="s">
        <v>226</v>
      </c>
      <c r="E39" s="199" t="s">
        <v>221</v>
      </c>
      <c r="F39" s="231">
        <v>16069</v>
      </c>
      <c r="G39" s="231">
        <v>14747</v>
      </c>
      <c r="H39" s="252">
        <f>G39/F39*100</f>
        <v>91.772979027942</v>
      </c>
      <c r="I39" s="233">
        <v>9950095</v>
      </c>
      <c r="J39" s="233">
        <v>8950520.82</v>
      </c>
      <c r="K39" s="233"/>
      <c r="L39" s="233">
        <v>0</v>
      </c>
      <c r="M39" s="233">
        <v>0</v>
      </c>
      <c r="N39" s="234">
        <f>(J39+K39-L39)/I39*100</f>
        <v>89.95412425710508</v>
      </c>
      <c r="O39" s="235">
        <f>H39/N39*100</f>
        <v>102.02198041041267</v>
      </c>
    </row>
    <row r="40" spans="1:15" ht="40.5">
      <c r="A40" s="198"/>
      <c r="B40" s="198"/>
      <c r="C40" s="198">
        <v>11</v>
      </c>
      <c r="D40" s="197" t="s">
        <v>227</v>
      </c>
      <c r="E40" s="199" t="s">
        <v>228</v>
      </c>
      <c r="F40" s="231">
        <v>2135</v>
      </c>
      <c r="G40" s="231">
        <v>2259</v>
      </c>
      <c r="H40" s="252">
        <f>G40/F40*100</f>
        <v>105.80796252927401</v>
      </c>
      <c r="I40" s="233">
        <v>83916865</v>
      </c>
      <c r="J40" s="233">
        <v>82471771.88000001</v>
      </c>
      <c r="K40" s="233"/>
      <c r="L40" s="233">
        <v>0</v>
      </c>
      <c r="M40" s="233">
        <v>0</v>
      </c>
      <c r="N40" s="234">
        <f>(J40+K40-L40)/I40*100</f>
        <v>98.27794672739503</v>
      </c>
      <c r="O40" s="235">
        <f>H40/N40*100</f>
        <v>107.66195881438779</v>
      </c>
    </row>
    <row r="41" spans="1:15" ht="27">
      <c r="A41" s="198"/>
      <c r="B41" s="198"/>
      <c r="C41" s="198">
        <v>12</v>
      </c>
      <c r="D41" s="197" t="s">
        <v>229</v>
      </c>
      <c r="E41" s="199" t="s">
        <v>230</v>
      </c>
      <c r="F41" s="231">
        <v>1</v>
      </c>
      <c r="G41" s="231">
        <v>1</v>
      </c>
      <c r="H41" s="252">
        <f>G41/F41*100</f>
        <v>100</v>
      </c>
      <c r="I41" s="233">
        <v>49733844</v>
      </c>
      <c r="J41" s="233">
        <v>35355742.83</v>
      </c>
      <c r="K41" s="233"/>
      <c r="L41" s="233">
        <v>0</v>
      </c>
      <c r="M41" s="233">
        <v>0</v>
      </c>
      <c r="N41" s="234">
        <f>(J41+K41-L41)/I41*100</f>
        <v>71.08990575914461</v>
      </c>
      <c r="O41" s="235">
        <f>H41/N41*100</f>
        <v>140.66694692043046</v>
      </c>
    </row>
    <row r="42" spans="1:15" ht="27">
      <c r="A42" s="198"/>
      <c r="B42" s="198" t="s">
        <v>197</v>
      </c>
      <c r="C42" s="198"/>
      <c r="D42" s="197" t="s">
        <v>231</v>
      </c>
      <c r="E42" s="199" t="s">
        <v>199</v>
      </c>
      <c r="F42" s="231"/>
      <c r="G42" s="231"/>
      <c r="H42" s="236"/>
      <c r="I42" s="246">
        <f>+I43+I44+I45</f>
        <v>10445908</v>
      </c>
      <c r="J42" s="246">
        <f>+J43+J44+J45</f>
        <v>9268227.670000002</v>
      </c>
      <c r="K42" s="246">
        <f>+K43+K44+K45</f>
        <v>0</v>
      </c>
      <c r="L42" s="233"/>
      <c r="M42" s="233"/>
      <c r="N42" s="234"/>
      <c r="O42" s="235"/>
    </row>
    <row r="43" spans="1:15" ht="27">
      <c r="A43" s="198"/>
      <c r="B43" s="198"/>
      <c r="C43" s="198" t="s">
        <v>189</v>
      </c>
      <c r="D43" s="197" t="s">
        <v>232</v>
      </c>
      <c r="E43" s="199" t="s">
        <v>233</v>
      </c>
      <c r="F43" s="231">
        <v>5</v>
      </c>
      <c r="G43" s="231">
        <v>0</v>
      </c>
      <c r="H43" s="252">
        <f>G43/F43*100</f>
        <v>0</v>
      </c>
      <c r="I43" s="233">
        <v>38975</v>
      </c>
      <c r="J43" s="233">
        <v>8753.56</v>
      </c>
      <c r="K43" s="233"/>
      <c r="L43" s="233">
        <v>0</v>
      </c>
      <c r="M43" s="233">
        <v>0</v>
      </c>
      <c r="N43" s="234">
        <f>(J43+K43-L43)/I43*100</f>
        <v>22.45942270686337</v>
      </c>
      <c r="O43" s="235">
        <f>H43/N43*100</f>
        <v>0</v>
      </c>
    </row>
    <row r="44" spans="1:15" ht="40.5">
      <c r="A44" s="198"/>
      <c r="B44" s="198"/>
      <c r="C44" s="198" t="s">
        <v>186</v>
      </c>
      <c r="D44" s="197" t="s">
        <v>234</v>
      </c>
      <c r="E44" s="199" t="s">
        <v>233</v>
      </c>
      <c r="F44" s="231">
        <v>10</v>
      </c>
      <c r="G44" s="231">
        <v>2</v>
      </c>
      <c r="H44" s="252">
        <f>G44/F44*100</f>
        <v>20</v>
      </c>
      <c r="I44" s="233">
        <v>2598504</v>
      </c>
      <c r="J44" s="233">
        <v>2280795.81</v>
      </c>
      <c r="K44" s="233"/>
      <c r="L44" s="233">
        <v>0</v>
      </c>
      <c r="M44" s="233">
        <v>0</v>
      </c>
      <c r="N44" s="234">
        <f>(J44+K44-L44)/I44*100</f>
        <v>87.77341924430365</v>
      </c>
      <c r="O44" s="235">
        <f>H44/N44*100</f>
        <v>22.78594154379826</v>
      </c>
    </row>
    <row r="45" spans="1:15" ht="27">
      <c r="A45" s="198"/>
      <c r="B45" s="198"/>
      <c r="C45" s="198" t="s">
        <v>192</v>
      </c>
      <c r="D45" s="197" t="s">
        <v>235</v>
      </c>
      <c r="E45" s="199" t="s">
        <v>236</v>
      </c>
      <c r="F45" s="231">
        <v>550</v>
      </c>
      <c r="G45" s="231">
        <v>54</v>
      </c>
      <c r="H45" s="252">
        <f>G45/F45*100</f>
        <v>9.818181818181818</v>
      </c>
      <c r="I45" s="233">
        <v>7808429</v>
      </c>
      <c r="J45" s="233">
        <v>6978678.300000001</v>
      </c>
      <c r="K45" s="233"/>
      <c r="L45" s="233">
        <v>0</v>
      </c>
      <c r="M45" s="233">
        <v>0</v>
      </c>
      <c r="N45" s="234">
        <f>(J45+K45-L45)/I45*100</f>
        <v>89.37365377850014</v>
      </c>
      <c r="O45" s="235">
        <f>H45/N45*100</f>
        <v>10.985543729156227</v>
      </c>
    </row>
    <row r="46" spans="1:15" ht="14.25">
      <c r="A46" s="36"/>
      <c r="B46" s="36"/>
      <c r="C46" s="36"/>
      <c r="D46" s="197" t="s">
        <v>199</v>
      </c>
      <c r="E46" s="238"/>
      <c r="F46" s="231"/>
      <c r="G46" s="231"/>
      <c r="H46" s="232"/>
      <c r="I46" s="233"/>
      <c r="J46" s="233"/>
      <c r="K46" s="233"/>
      <c r="L46" s="233"/>
      <c r="M46" s="233"/>
      <c r="N46" s="234"/>
      <c r="O46" s="235"/>
    </row>
    <row r="47" spans="1:15" ht="14.25">
      <c r="A47" s="5"/>
      <c r="B47" s="5"/>
      <c r="C47" s="5"/>
      <c r="D47" s="245" t="s">
        <v>291</v>
      </c>
      <c r="E47" s="239"/>
      <c r="F47" s="232"/>
      <c r="G47" s="232"/>
      <c r="H47" s="232"/>
      <c r="I47" s="246">
        <f>+I16+I20+I24+I27+I35</f>
        <v>727161758</v>
      </c>
      <c r="J47" s="246">
        <f>+J16+J20+J24+J27+J35</f>
        <v>611240701.4300001</v>
      </c>
      <c r="K47" s="246">
        <f>+K16+K20+K24+K27+K35</f>
        <v>0</v>
      </c>
      <c r="L47" s="233"/>
      <c r="M47" s="233"/>
      <c r="N47" s="239"/>
      <c r="O47" s="235"/>
    </row>
    <row r="48" spans="1:15" ht="14.25">
      <c r="A48" s="13"/>
      <c r="B48" s="13"/>
      <c r="C48" s="13"/>
      <c r="D48" s="13"/>
      <c r="E48" s="240"/>
      <c r="F48" s="241"/>
      <c r="G48" s="241"/>
      <c r="H48" s="241"/>
      <c r="I48" s="242"/>
      <c r="J48" s="242"/>
      <c r="K48" s="242"/>
      <c r="L48" s="242"/>
      <c r="M48" s="242"/>
      <c r="N48" s="240"/>
      <c r="O48" s="243"/>
    </row>
    <row r="49" ht="13.5">
      <c r="A49" s="48"/>
    </row>
    <row r="50" spans="1:12" ht="23.25" customHeight="1">
      <c r="A50" s="48"/>
      <c r="I50" s="155"/>
      <c r="L50" s="157"/>
    </row>
    <row r="51" spans="1:15" ht="39" customHeight="1">
      <c r="A51" s="223" t="s">
        <v>171</v>
      </c>
      <c r="B51" s="223"/>
      <c r="C51" s="223"/>
      <c r="D51" s="225"/>
      <c r="E51" s="224"/>
      <c r="F51" s="224"/>
      <c r="G51" s="311" t="s">
        <v>173</v>
      </c>
      <c r="H51" s="311"/>
      <c r="I51" s="311"/>
      <c r="J51" s="224"/>
      <c r="K51" s="224"/>
      <c r="L51" s="310" t="s">
        <v>174</v>
      </c>
      <c r="M51" s="310"/>
      <c r="N51" s="310"/>
      <c r="O51" s="310"/>
    </row>
    <row r="52" spans="1:15" ht="54.75" customHeight="1">
      <c r="A52" s="266" t="s">
        <v>170</v>
      </c>
      <c r="B52" s="266"/>
      <c r="C52" s="266"/>
      <c r="D52" s="266"/>
      <c r="F52" s="183"/>
      <c r="G52" s="269" t="s">
        <v>172</v>
      </c>
      <c r="H52" s="269"/>
      <c r="I52" s="269"/>
      <c r="L52" s="266" t="s">
        <v>175</v>
      </c>
      <c r="M52" s="266"/>
      <c r="N52" s="266"/>
      <c r="O52" s="266"/>
    </row>
    <row r="53" ht="13.5" hidden="1"/>
    <row r="54" ht="13.5" hidden="1"/>
    <row r="55" spans="9:10" ht="13.5" hidden="1">
      <c r="I55" s="171">
        <f>+I47-EPCG!C53</f>
        <v>0</v>
      </c>
      <c r="J55" s="171">
        <f>+J47-EPCG!D53</f>
        <v>0</v>
      </c>
    </row>
  </sheetData>
  <sheetProtection/>
  <mergeCells count="13">
    <mergeCell ref="A52:D52"/>
    <mergeCell ref="L51:O51"/>
    <mergeCell ref="L52:O52"/>
    <mergeCell ref="G51:I51"/>
    <mergeCell ref="G52:I52"/>
    <mergeCell ref="O12:O13"/>
    <mergeCell ref="E11:E13"/>
    <mergeCell ref="A11:A13"/>
    <mergeCell ref="B11:B13"/>
    <mergeCell ref="C11:C13"/>
    <mergeCell ref="D11:D13"/>
    <mergeCell ref="N12:N13"/>
    <mergeCell ref="H12:H13"/>
  </mergeCells>
  <printOptions horizontalCentered="1"/>
  <pageMargins left="0.5905511811023623" right="0.5905511811023623" top="0.35433070866141736" bottom="0.35433070866141736" header="0" footer="0.1968503937007874"/>
  <pageSetup horizontalDpi="600" verticalDpi="600" orientation="landscape" scale="72" r:id="rId2"/>
  <headerFooter alignWithMargins="0">
    <oddFooter>&amp;R&amp;"Palatino Linotype,Negrita"&amp;9Informe de Avance Trimestral
Enero-Marzo 2010</oddFooter>
  </headerFooter>
  <drawing r:id="rId1"/>
</worksheet>
</file>

<file path=xl/worksheets/sheet16.xml><?xml version="1.0" encoding="utf-8"?>
<worksheet xmlns="http://schemas.openxmlformats.org/spreadsheetml/2006/main" xmlns:r="http://schemas.openxmlformats.org/officeDocument/2006/relationships">
  <dimension ref="A1:E50"/>
  <sheetViews>
    <sheetView showGridLines="0" zoomScaleSheetLayoutView="85" zoomScalePageLayoutView="0" workbookViewId="0" topLeftCell="A1">
      <selection activeCell="A1" sqref="A1"/>
    </sheetView>
  </sheetViews>
  <sheetFormatPr defaultColWidth="0" defaultRowHeight="12.75" zeroHeight="1"/>
  <cols>
    <col min="1" max="1" width="3.421875" style="1" customWidth="1"/>
    <col min="2" max="2" width="4.57421875" style="1" customWidth="1"/>
    <col min="3" max="3" width="3.7109375" style="1" customWidth="1"/>
    <col min="4" max="4" width="47.00390625" style="1" customWidth="1"/>
    <col min="5" max="5" width="91.140625" style="1" customWidth="1"/>
    <col min="6" max="16384" width="0" style="1" hidden="1" customWidth="1"/>
  </cols>
  <sheetData>
    <row r="1" ht="18">
      <c r="E1" s="22"/>
    </row>
    <row r="2" ht="18">
      <c r="E2" s="22"/>
    </row>
    <row r="3" ht="18">
      <c r="E3" s="22"/>
    </row>
    <row r="4" ht="18">
      <c r="E4" s="22"/>
    </row>
    <row r="5" ht="8.25" customHeight="1"/>
    <row r="6" ht="13.5"/>
    <row r="7" spans="1:5" ht="34.5" customHeight="1">
      <c r="A7" s="115" t="s">
        <v>28</v>
      </c>
      <c r="B7" s="115"/>
      <c r="C7" s="115"/>
      <c r="D7" s="115"/>
      <c r="E7" s="115"/>
    </row>
    <row r="8" ht="6" customHeight="1">
      <c r="E8" s="86"/>
    </row>
    <row r="9" spans="1:5" ht="19.5" customHeight="1">
      <c r="A9" s="4" t="str">
        <f>+EPCG!A9</f>
        <v>UNIDAD RESPONSABLE: 26PD SERVICIOS DE SALUD PUBLICA DEL D.F.</v>
      </c>
      <c r="B9" s="6"/>
      <c r="C9" s="6"/>
      <c r="D9" s="6"/>
      <c r="E9" s="7"/>
    </row>
    <row r="10" spans="1:5" ht="19.5" customHeight="1">
      <c r="A10" s="4" t="str">
        <f>+EPCG!A10</f>
        <v>PERÍODO: ENERO - MARZO 2010</v>
      </c>
      <c r="B10" s="2"/>
      <c r="C10" s="2"/>
      <c r="D10" s="2"/>
      <c r="E10" s="3"/>
    </row>
    <row r="11" spans="1:5" ht="41.25" customHeight="1">
      <c r="A11" s="87" t="s">
        <v>133</v>
      </c>
      <c r="B11" s="87" t="s">
        <v>134</v>
      </c>
      <c r="C11" s="87" t="s">
        <v>12</v>
      </c>
      <c r="D11" s="87" t="s">
        <v>13</v>
      </c>
      <c r="E11" s="88" t="s">
        <v>27</v>
      </c>
    </row>
    <row r="12" spans="1:5" s="183" customFormat="1" ht="13.5">
      <c r="A12" s="253"/>
      <c r="B12" s="238"/>
      <c r="C12" s="238"/>
      <c r="D12" s="238"/>
      <c r="E12" s="254"/>
    </row>
    <row r="13" spans="1:5" s="183" customFormat="1" ht="13.5" customHeight="1">
      <c r="A13" s="198" t="s">
        <v>186</v>
      </c>
      <c r="B13" s="198"/>
      <c r="C13" s="198"/>
      <c r="D13" s="197" t="s">
        <v>198</v>
      </c>
      <c r="E13" s="234"/>
    </row>
    <row r="14" spans="1:5" s="183" customFormat="1" ht="27">
      <c r="A14" s="198"/>
      <c r="B14" s="198" t="s">
        <v>187</v>
      </c>
      <c r="C14" s="198"/>
      <c r="D14" s="197" t="s">
        <v>200</v>
      </c>
      <c r="E14" s="239"/>
    </row>
    <row r="15" spans="1:5" s="183" customFormat="1" ht="40.5">
      <c r="A15" s="198"/>
      <c r="B15" s="198"/>
      <c r="C15" s="198" t="s">
        <v>188</v>
      </c>
      <c r="D15" s="197" t="s">
        <v>201</v>
      </c>
      <c r="E15" s="257" t="s">
        <v>302</v>
      </c>
    </row>
    <row r="16" spans="1:5" s="183" customFormat="1" ht="13.5" customHeight="1">
      <c r="A16" s="198"/>
      <c r="B16" s="198"/>
      <c r="C16" s="198"/>
      <c r="D16" s="197"/>
      <c r="E16" s="197"/>
    </row>
    <row r="17" spans="1:5" s="183" customFormat="1" ht="27">
      <c r="A17" s="198">
        <v>13</v>
      </c>
      <c r="B17" s="198"/>
      <c r="C17" s="198"/>
      <c r="D17" s="197" t="s">
        <v>203</v>
      </c>
      <c r="E17" s="255"/>
    </row>
    <row r="18" spans="1:5" s="183" customFormat="1" ht="27">
      <c r="A18" s="198"/>
      <c r="B18" s="198" t="s">
        <v>186</v>
      </c>
      <c r="C18" s="198"/>
      <c r="D18" s="197" t="s">
        <v>204</v>
      </c>
      <c r="E18" s="255"/>
    </row>
    <row r="19" spans="1:5" s="183" customFormat="1" ht="57">
      <c r="A19" s="198"/>
      <c r="B19" s="198"/>
      <c r="C19" s="198" t="s">
        <v>189</v>
      </c>
      <c r="D19" s="197" t="s">
        <v>205</v>
      </c>
      <c r="E19" s="255" t="s">
        <v>303</v>
      </c>
    </row>
    <row r="20" spans="1:5" s="183" customFormat="1" ht="14.25">
      <c r="A20" s="198"/>
      <c r="B20" s="198"/>
      <c r="C20" s="198"/>
      <c r="D20" s="197"/>
      <c r="E20" s="255"/>
    </row>
    <row r="21" spans="1:5" s="183" customFormat="1" ht="27">
      <c r="A21" s="198" t="s">
        <v>190</v>
      </c>
      <c r="B21" s="198"/>
      <c r="C21" s="198"/>
      <c r="D21" s="197" t="s">
        <v>207</v>
      </c>
      <c r="E21" s="255"/>
    </row>
    <row r="22" spans="1:5" s="183" customFormat="1" ht="14.25">
      <c r="A22" s="198"/>
      <c r="B22" s="198" t="s">
        <v>186</v>
      </c>
      <c r="C22" s="198"/>
      <c r="D22" s="197" t="s">
        <v>208</v>
      </c>
      <c r="E22" s="255"/>
    </row>
    <row r="23" spans="1:5" s="183" customFormat="1" ht="57">
      <c r="A23" s="198"/>
      <c r="B23" s="198"/>
      <c r="C23" s="198" t="s">
        <v>187</v>
      </c>
      <c r="D23" s="197" t="s">
        <v>209</v>
      </c>
      <c r="E23" s="255" t="s">
        <v>304</v>
      </c>
    </row>
    <row r="24" spans="1:5" s="183" customFormat="1" ht="14.25">
      <c r="A24" s="198"/>
      <c r="B24" s="198"/>
      <c r="C24" s="198"/>
      <c r="D24" s="197"/>
      <c r="E24" s="255"/>
    </row>
    <row r="25" spans="1:5" s="183" customFormat="1" ht="40.5">
      <c r="A25" s="198" t="s">
        <v>191</v>
      </c>
      <c r="B25" s="198"/>
      <c r="C25" s="198"/>
      <c r="D25" s="197" t="s">
        <v>210</v>
      </c>
      <c r="E25" s="255"/>
    </row>
    <row r="26" spans="1:5" s="183" customFormat="1" ht="27">
      <c r="A26" s="198"/>
      <c r="B26" s="198" t="s">
        <v>188</v>
      </c>
      <c r="C26" s="198"/>
      <c r="D26" s="197" t="s">
        <v>211</v>
      </c>
      <c r="E26" s="255"/>
    </row>
    <row r="27" spans="1:5" s="183" customFormat="1" ht="71.25">
      <c r="A27" s="250"/>
      <c r="B27" s="250"/>
      <c r="C27" s="250" t="s">
        <v>192</v>
      </c>
      <c r="D27" s="251" t="s">
        <v>212</v>
      </c>
      <c r="E27" s="256" t="s">
        <v>305</v>
      </c>
    </row>
    <row r="28" spans="1:5" s="183" customFormat="1" ht="27">
      <c r="A28" s="198"/>
      <c r="B28" s="198" t="s">
        <v>193</v>
      </c>
      <c r="C28" s="198"/>
      <c r="D28" s="197" t="s">
        <v>214</v>
      </c>
      <c r="E28" s="255"/>
    </row>
    <row r="29" spans="1:5" s="183" customFormat="1" ht="27">
      <c r="A29" s="198"/>
      <c r="B29" s="198"/>
      <c r="C29" s="198" t="s">
        <v>192</v>
      </c>
      <c r="D29" s="197" t="s">
        <v>215</v>
      </c>
      <c r="E29" s="255" t="s">
        <v>306</v>
      </c>
    </row>
    <row r="30" spans="1:5" s="262" customFormat="1" ht="14.25">
      <c r="A30" s="259"/>
      <c r="B30" s="259"/>
      <c r="C30" s="259" t="s">
        <v>194</v>
      </c>
      <c r="D30" s="260" t="s">
        <v>217</v>
      </c>
      <c r="E30" s="261" t="s">
        <v>306</v>
      </c>
    </row>
    <row r="31" spans="1:5" s="262" customFormat="1" ht="99.75">
      <c r="A31" s="259"/>
      <c r="B31" s="259"/>
      <c r="C31" s="259" t="s">
        <v>195</v>
      </c>
      <c r="D31" s="260" t="s">
        <v>219</v>
      </c>
      <c r="E31" s="261" t="s">
        <v>313</v>
      </c>
    </row>
    <row r="32" spans="1:5" s="262" customFormat="1" ht="71.25">
      <c r="A32" s="259"/>
      <c r="B32" s="259"/>
      <c r="C32" s="259" t="s">
        <v>187</v>
      </c>
      <c r="D32" s="260" t="s">
        <v>220</v>
      </c>
      <c r="E32" s="261" t="s">
        <v>314</v>
      </c>
    </row>
    <row r="33" spans="1:5" s="183" customFormat="1" ht="14.25">
      <c r="A33" s="198"/>
      <c r="B33" s="198"/>
      <c r="C33" s="198"/>
      <c r="D33" s="197"/>
      <c r="E33" s="255"/>
    </row>
    <row r="34" spans="1:5" s="183" customFormat="1" ht="40.5">
      <c r="A34" s="198" t="s">
        <v>196</v>
      </c>
      <c r="B34" s="198"/>
      <c r="C34" s="198"/>
      <c r="D34" s="197" t="s">
        <v>222</v>
      </c>
      <c r="E34" s="255"/>
    </row>
    <row r="35" spans="1:5" s="183" customFormat="1" ht="27">
      <c r="A35" s="198"/>
      <c r="B35" s="198" t="s">
        <v>188</v>
      </c>
      <c r="C35" s="198"/>
      <c r="D35" s="197" t="s">
        <v>223</v>
      </c>
      <c r="E35" s="255"/>
    </row>
    <row r="36" spans="1:5" s="183" customFormat="1" ht="114">
      <c r="A36" s="198"/>
      <c r="B36" s="198"/>
      <c r="C36" s="198" t="s">
        <v>188</v>
      </c>
      <c r="D36" s="197" t="s">
        <v>224</v>
      </c>
      <c r="E36" s="255" t="s">
        <v>307</v>
      </c>
    </row>
    <row r="37" spans="1:5" s="183" customFormat="1" ht="42.75">
      <c r="A37" s="198"/>
      <c r="B37" s="198"/>
      <c r="C37" s="198" t="s">
        <v>186</v>
      </c>
      <c r="D37" s="197" t="s">
        <v>225</v>
      </c>
      <c r="E37" s="255" t="s">
        <v>308</v>
      </c>
    </row>
    <row r="38" spans="1:5" s="183" customFormat="1" ht="14.25">
      <c r="A38" s="198"/>
      <c r="B38" s="198"/>
      <c r="C38" s="198" t="s">
        <v>192</v>
      </c>
      <c r="D38" s="197" t="s">
        <v>226</v>
      </c>
      <c r="E38" s="255" t="s">
        <v>306</v>
      </c>
    </row>
    <row r="39" spans="1:5" s="183" customFormat="1" ht="14.25">
      <c r="A39" s="250"/>
      <c r="B39" s="250"/>
      <c r="C39" s="250">
        <v>11</v>
      </c>
      <c r="D39" s="251" t="s">
        <v>227</v>
      </c>
      <c r="E39" s="256" t="s">
        <v>306</v>
      </c>
    </row>
    <row r="40" spans="1:5" s="183" customFormat="1" ht="28.5">
      <c r="A40" s="263"/>
      <c r="B40" s="263"/>
      <c r="C40" s="263">
        <v>12</v>
      </c>
      <c r="D40" s="264" t="s">
        <v>229</v>
      </c>
      <c r="E40" s="265" t="s">
        <v>309</v>
      </c>
    </row>
    <row r="41" spans="1:5" s="183" customFormat="1" ht="14.25">
      <c r="A41" s="198"/>
      <c r="B41" s="198" t="s">
        <v>197</v>
      </c>
      <c r="C41" s="198"/>
      <c r="D41" s="197" t="s">
        <v>231</v>
      </c>
      <c r="E41" s="255"/>
    </row>
    <row r="42" spans="1:5" s="183" customFormat="1" ht="35.25" customHeight="1">
      <c r="A42" s="198"/>
      <c r="B42" s="198"/>
      <c r="C42" s="198" t="s">
        <v>189</v>
      </c>
      <c r="D42" s="197" t="s">
        <v>232</v>
      </c>
      <c r="E42" s="255" t="s">
        <v>310</v>
      </c>
    </row>
    <row r="43" spans="1:5" s="183" customFormat="1" ht="57">
      <c r="A43" s="198"/>
      <c r="B43" s="198"/>
      <c r="C43" s="198" t="s">
        <v>186</v>
      </c>
      <c r="D43" s="197" t="s">
        <v>234</v>
      </c>
      <c r="E43" s="255" t="s">
        <v>311</v>
      </c>
    </row>
    <row r="44" spans="1:5" s="183" customFormat="1" ht="85.5">
      <c r="A44" s="198"/>
      <c r="B44" s="198"/>
      <c r="C44" s="198" t="s">
        <v>192</v>
      </c>
      <c r="D44" s="197" t="s">
        <v>235</v>
      </c>
      <c r="E44" s="255" t="s">
        <v>312</v>
      </c>
    </row>
    <row r="45" spans="1:5" ht="14.25">
      <c r="A45" s="13"/>
      <c r="B45" s="13"/>
      <c r="C45" s="13"/>
      <c r="D45" s="13"/>
      <c r="E45" s="13"/>
    </row>
    <row r="46" spans="1:5" ht="14.25">
      <c r="A46" s="249"/>
      <c r="B46" s="249"/>
      <c r="C46" s="249"/>
      <c r="D46" s="249"/>
      <c r="E46" s="249"/>
    </row>
    <row r="47" spans="1:5" ht="32.25" customHeight="1">
      <c r="A47" s="249"/>
      <c r="B47" s="249"/>
      <c r="C47" s="249"/>
      <c r="D47" s="249"/>
      <c r="E47" s="249"/>
    </row>
    <row r="48" ht="13.5">
      <c r="A48" s="48"/>
    </row>
    <row r="49" spans="1:5" ht="13.5">
      <c r="A49" s="153"/>
      <c r="D49" s="159"/>
      <c r="E49" s="155"/>
    </row>
    <row r="50" spans="1:5" ht="14.25">
      <c r="A50" s="158"/>
      <c r="D50" s="160"/>
      <c r="E50" s="156"/>
    </row>
    <row r="51" ht="13.5"/>
    <row r="52" ht="13.5"/>
    <row r="53" ht="13.5"/>
    <row r="54" ht="13.5"/>
    <row r="55" ht="13.5"/>
  </sheetData>
  <sheetProtection/>
  <printOptions horizontalCentered="1"/>
  <pageMargins left="0.15748031496062992" right="0.15748031496062992" top="0.1968503937007874" bottom="0.35433070866141736" header="0" footer="0.1968503937007874"/>
  <pageSetup horizontalDpi="600" verticalDpi="600" orientation="landscape" scale="80" r:id="rId2"/>
  <headerFooter alignWithMargins="0">
    <oddFooter>&amp;R&amp;"Palatino Linotype,Negrita"&amp;9Informe de Avance Trimestral
Enero-Marzo 2010</oddFooter>
  </headerFooter>
  <rowBreaks count="1" manualBreakCount="1">
    <brk id="27" max="4" man="1"/>
  </rowBreaks>
  <drawing r:id="rId1"/>
</worksheet>
</file>

<file path=xl/worksheets/sheet17.xml><?xml version="1.0" encoding="utf-8"?>
<worksheet xmlns="http://schemas.openxmlformats.org/spreadsheetml/2006/main" xmlns:r="http://schemas.openxmlformats.org/officeDocument/2006/relationships">
  <dimension ref="A2:O36"/>
  <sheetViews>
    <sheetView showGridLines="0" zoomScaleSheetLayoutView="55" zoomScalePageLayoutView="0" workbookViewId="0" topLeftCell="A1">
      <selection activeCell="A1" sqref="A1"/>
    </sheetView>
  </sheetViews>
  <sheetFormatPr defaultColWidth="0" defaultRowHeight="12.75" zeroHeight="1"/>
  <cols>
    <col min="1" max="1" width="36.421875" style="89" customWidth="1"/>
    <col min="2" max="2" width="23.421875" style="90" customWidth="1"/>
    <col min="3" max="3" width="19.57421875" style="90" customWidth="1"/>
    <col min="4" max="4" width="19.7109375" style="90" customWidth="1"/>
    <col min="5" max="5" width="19.8515625" style="90" customWidth="1"/>
    <col min="6" max="6" width="19.7109375" style="90" customWidth="1"/>
    <col min="7" max="7" width="21.8515625" style="90" customWidth="1"/>
    <col min="8" max="16384" width="0" style="89" hidden="1" customWidth="1"/>
  </cols>
  <sheetData>
    <row r="1" ht="14.25"/>
    <row r="2" spans="2:7" ht="24.75" customHeight="1">
      <c r="B2" s="89"/>
      <c r="C2" s="89"/>
      <c r="D2" s="89"/>
      <c r="E2" s="89"/>
      <c r="F2" s="89"/>
      <c r="G2" s="103"/>
    </row>
    <row r="3" spans="2:7" ht="18">
      <c r="B3" s="89"/>
      <c r="C3" s="89"/>
      <c r="D3" s="89"/>
      <c r="E3" s="89"/>
      <c r="F3" s="89"/>
      <c r="G3" s="102"/>
    </row>
    <row r="4" spans="2:7" ht="15">
      <c r="B4" s="89"/>
      <c r="C4" s="89"/>
      <c r="D4" s="89"/>
      <c r="E4" s="89"/>
      <c r="F4" s="89"/>
      <c r="G4" s="101"/>
    </row>
    <row r="5" spans="2:7" ht="15">
      <c r="B5" s="89"/>
      <c r="C5" s="89"/>
      <c r="D5" s="89"/>
      <c r="E5" s="89"/>
      <c r="F5" s="89"/>
      <c r="G5" s="101"/>
    </row>
    <row r="6" spans="2:7" ht="8.25" customHeight="1">
      <c r="B6" s="89"/>
      <c r="C6" s="89"/>
      <c r="D6" s="89"/>
      <c r="E6" s="89"/>
      <c r="F6" s="89"/>
      <c r="G6" s="101"/>
    </row>
    <row r="7" spans="2:7" ht="9.75" customHeight="1">
      <c r="B7" s="89"/>
      <c r="C7" s="89"/>
      <c r="D7" s="89"/>
      <c r="E7" s="89"/>
      <c r="F7" s="89"/>
      <c r="G7" s="101"/>
    </row>
    <row r="8" spans="1:7" ht="34.5" customHeight="1">
      <c r="A8" s="116" t="s">
        <v>76</v>
      </c>
      <c r="B8" s="116"/>
      <c r="C8" s="116"/>
      <c r="D8" s="116"/>
      <c r="E8" s="116"/>
      <c r="F8" s="116"/>
      <c r="G8" s="116"/>
    </row>
    <row r="9" spans="1:7" ht="7.5" customHeight="1">
      <c r="A9" s="107"/>
      <c r="B9" s="107"/>
      <c r="C9" s="107"/>
      <c r="D9" s="107"/>
      <c r="E9" s="107"/>
      <c r="F9" s="107"/>
      <c r="G9" s="107"/>
    </row>
    <row r="10" spans="1:7" ht="19.5" customHeight="1">
      <c r="A10" s="105" t="str">
        <f>+EPCG!A9</f>
        <v>UNIDAD RESPONSABLE: 26PD SERVICIOS DE SALUD PUBLICA DEL D.F.</v>
      </c>
      <c r="B10" s="100"/>
      <c r="C10" s="100"/>
      <c r="D10" s="100"/>
      <c r="E10" s="100"/>
      <c r="F10" s="100"/>
      <c r="G10" s="106"/>
    </row>
    <row r="11" spans="1:7" ht="19.5" customHeight="1">
      <c r="A11" s="105" t="str">
        <f>+EPCG!A10</f>
        <v>PERÍODO: ENERO - MARZO 2010</v>
      </c>
      <c r="B11" s="100"/>
      <c r="C11" s="100"/>
      <c r="D11" s="100"/>
      <c r="E11" s="100"/>
      <c r="F11" s="100"/>
      <c r="G11" s="106"/>
    </row>
    <row r="12" spans="1:7" ht="6" customHeight="1">
      <c r="A12" s="104"/>
      <c r="B12" s="100"/>
      <c r="C12" s="100"/>
      <c r="D12" s="100"/>
      <c r="E12" s="100"/>
      <c r="F12" s="100"/>
      <c r="G12" s="100"/>
    </row>
    <row r="13" spans="1:8" ht="32.25" customHeight="1">
      <c r="A13" s="314" t="s">
        <v>75</v>
      </c>
      <c r="B13" s="315"/>
      <c r="C13" s="315"/>
      <c r="D13" s="315"/>
      <c r="E13" s="315"/>
      <c r="F13" s="315"/>
      <c r="G13" s="316"/>
      <c r="H13" s="99"/>
    </row>
    <row r="14" spans="1:7" ht="6.75" customHeight="1">
      <c r="A14" s="98"/>
      <c r="B14" s="98"/>
      <c r="C14" s="98"/>
      <c r="D14" s="98"/>
      <c r="E14" s="98"/>
      <c r="F14" s="98"/>
      <c r="G14" s="98"/>
    </row>
    <row r="15" spans="1:8" ht="47.25" customHeight="1">
      <c r="A15" s="108" t="s">
        <v>96</v>
      </c>
      <c r="B15" s="97" t="s">
        <v>97</v>
      </c>
      <c r="C15" s="97" t="s">
        <v>98</v>
      </c>
      <c r="D15" s="97" t="s">
        <v>99</v>
      </c>
      <c r="E15" s="97" t="s">
        <v>100</v>
      </c>
      <c r="F15" s="97" t="s">
        <v>101</v>
      </c>
      <c r="G15" s="97" t="s">
        <v>102</v>
      </c>
      <c r="H15" s="96"/>
    </row>
    <row r="16" spans="1:8" s="95" customFormat="1" ht="78.75" customHeight="1">
      <c r="A16" s="215" t="s">
        <v>266</v>
      </c>
      <c r="B16" s="216"/>
      <c r="C16" s="217"/>
      <c r="D16" s="217"/>
      <c r="E16" s="94"/>
      <c r="F16" s="94"/>
      <c r="G16" s="94"/>
      <c r="H16" s="93"/>
    </row>
    <row r="17" spans="1:8" ht="81.75" customHeight="1">
      <c r="A17" s="215" t="s">
        <v>267</v>
      </c>
      <c r="B17" s="217"/>
      <c r="C17" s="217"/>
      <c r="D17" s="217"/>
      <c r="E17" s="94"/>
      <c r="F17" s="94"/>
      <c r="G17" s="94"/>
      <c r="H17" s="93"/>
    </row>
    <row r="18" spans="1:8" ht="85.5" customHeight="1">
      <c r="A18" s="218" t="s">
        <v>268</v>
      </c>
      <c r="B18" s="217"/>
      <c r="C18" s="217"/>
      <c r="D18" s="217"/>
      <c r="E18" s="94"/>
      <c r="F18" s="94"/>
      <c r="G18" s="94"/>
      <c r="H18" s="93"/>
    </row>
    <row r="19" spans="1:8" ht="108" customHeight="1">
      <c r="A19" s="215" t="s">
        <v>269</v>
      </c>
      <c r="B19" s="219" t="s">
        <v>270</v>
      </c>
      <c r="C19" s="220" t="s">
        <v>271</v>
      </c>
      <c r="D19" s="220" t="s">
        <v>273</v>
      </c>
      <c r="E19" s="221"/>
      <c r="F19" s="222" t="s">
        <v>272</v>
      </c>
      <c r="G19" s="219" t="s">
        <v>288</v>
      </c>
      <c r="H19" s="92"/>
    </row>
    <row r="20" spans="1:7" ht="36" customHeight="1">
      <c r="A20" s="215" t="s">
        <v>274</v>
      </c>
      <c r="B20" s="216"/>
      <c r="C20" s="217"/>
      <c r="D20" s="217"/>
      <c r="E20" s="226"/>
      <c r="F20" s="226"/>
      <c r="G20" s="226"/>
    </row>
    <row r="21" spans="1:7" ht="54" customHeight="1">
      <c r="A21" s="215" t="s">
        <v>275</v>
      </c>
      <c r="B21" s="217"/>
      <c r="C21" s="217"/>
      <c r="D21" s="217"/>
      <c r="E21" s="226"/>
      <c r="F21" s="226"/>
      <c r="G21" s="226"/>
    </row>
    <row r="22" spans="1:7" ht="42" customHeight="1">
      <c r="A22" s="227" t="s">
        <v>276</v>
      </c>
      <c r="B22" s="217"/>
      <c r="C22" s="217"/>
      <c r="D22" s="217"/>
      <c r="E22" s="226"/>
      <c r="F22" s="226"/>
      <c r="G22" s="226"/>
    </row>
    <row r="23" spans="1:7" ht="63.75">
      <c r="A23" s="215" t="s">
        <v>277</v>
      </c>
      <c r="B23" s="219" t="s">
        <v>278</v>
      </c>
      <c r="C23" s="220" t="s">
        <v>279</v>
      </c>
      <c r="D23" s="219" t="s">
        <v>289</v>
      </c>
      <c r="E23" s="228">
        <f>2259/10070*100</f>
        <v>22.432969215491557</v>
      </c>
      <c r="F23" s="222" t="s">
        <v>272</v>
      </c>
      <c r="G23" s="222" t="s">
        <v>280</v>
      </c>
    </row>
    <row r="24" spans="1:7" ht="25.5">
      <c r="A24" s="215" t="s">
        <v>281</v>
      </c>
      <c r="B24" s="216"/>
      <c r="C24" s="217"/>
      <c r="D24" s="217"/>
      <c r="E24" s="226"/>
      <c r="F24" s="226"/>
      <c r="G24" s="226"/>
    </row>
    <row r="25" spans="1:7" ht="51">
      <c r="A25" s="215" t="s">
        <v>282</v>
      </c>
      <c r="B25" s="217"/>
      <c r="C25" s="217"/>
      <c r="D25" s="217"/>
      <c r="E25" s="226"/>
      <c r="F25" s="226"/>
      <c r="G25" s="226"/>
    </row>
    <row r="26" spans="1:7" ht="38.25">
      <c r="A26" s="229" t="s">
        <v>283</v>
      </c>
      <c r="B26" s="217"/>
      <c r="C26" s="217"/>
      <c r="D26" s="217"/>
      <c r="E26" s="226"/>
      <c r="F26" s="226"/>
      <c r="G26" s="226"/>
    </row>
    <row r="27" spans="1:7" ht="66.75" customHeight="1">
      <c r="A27" s="215" t="s">
        <v>284</v>
      </c>
      <c r="B27" s="219" t="s">
        <v>285</v>
      </c>
      <c r="C27" s="220" t="s">
        <v>286</v>
      </c>
      <c r="D27" s="230" t="s">
        <v>290</v>
      </c>
      <c r="E27" s="228">
        <f>63784/1227394*100</f>
        <v>5.196701303737838</v>
      </c>
      <c r="F27" s="222" t="s">
        <v>272</v>
      </c>
      <c r="G27" s="222" t="s">
        <v>287</v>
      </c>
    </row>
    <row r="28" ht="16.5">
      <c r="A28" s="91"/>
    </row>
    <row r="29" ht="16.5">
      <c r="A29" s="91"/>
    </row>
    <row r="30" ht="16.5">
      <c r="A30" s="91"/>
    </row>
    <row r="31" spans="1:15" s="1" customFormat="1" ht="39" customHeight="1">
      <c r="A31" s="298" t="s">
        <v>298</v>
      </c>
      <c r="B31" s="298"/>
      <c r="C31" s="313" t="s">
        <v>173</v>
      </c>
      <c r="D31" s="313"/>
      <c r="E31" s="313"/>
      <c r="F31" s="298" t="s">
        <v>299</v>
      </c>
      <c r="G31" s="298"/>
      <c r="H31" s="224"/>
      <c r="I31" s="224"/>
      <c r="J31" s="224"/>
      <c r="K31" s="224"/>
      <c r="M31" s="214"/>
      <c r="N31" s="214"/>
      <c r="O31" s="214"/>
    </row>
    <row r="32" spans="1:15" s="1" customFormat="1" ht="54.75" customHeight="1">
      <c r="A32" s="266" t="s">
        <v>170</v>
      </c>
      <c r="B32" s="266"/>
      <c r="C32" s="269" t="s">
        <v>172</v>
      </c>
      <c r="D32" s="269"/>
      <c r="E32" s="269"/>
      <c r="F32" s="266" t="s">
        <v>175</v>
      </c>
      <c r="G32" s="266"/>
      <c r="H32" s="203"/>
      <c r="I32" s="203"/>
      <c r="M32" s="205"/>
      <c r="N32" s="205"/>
      <c r="O32" s="205"/>
    </row>
    <row r="33" ht="16.5" hidden="1">
      <c r="A33" s="91"/>
    </row>
    <row r="34" ht="16.5" hidden="1">
      <c r="A34" s="91"/>
    </row>
    <row r="35" spans="1:8" s="90" customFormat="1" ht="16.5" hidden="1">
      <c r="A35" s="91"/>
      <c r="H35" s="89"/>
    </row>
    <row r="36" spans="1:8" s="90" customFormat="1" ht="16.5" hidden="1">
      <c r="A36" s="91"/>
      <c r="H36" s="89"/>
    </row>
  </sheetData>
  <sheetProtection/>
  <mergeCells count="7">
    <mergeCell ref="F31:G31"/>
    <mergeCell ref="F32:G32"/>
    <mergeCell ref="C31:E31"/>
    <mergeCell ref="C32:E32"/>
    <mergeCell ref="A13:G13"/>
    <mergeCell ref="A31:B31"/>
    <mergeCell ref="A32:B32"/>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17" bottom="0.35433070866141736" header="0" footer="0.1968503937007874"/>
  <pageSetup fitToHeight="2" fitToWidth="2" horizontalDpi="600" verticalDpi="600" orientation="landscape" scale="75" r:id="rId2"/>
  <headerFooter alignWithMargins="0">
    <oddFooter>&amp;R&amp;"Palatino Linotype,Negrita"&amp;9Informe de Avance Trimestral
Enero-Marzo 2010</oddFooter>
  </headerFooter>
  <rowBreaks count="1" manualBreakCount="1">
    <brk id="20" max="255" man="1"/>
  </rowBreaks>
  <drawing r:id="rId1"/>
</worksheet>
</file>

<file path=xl/worksheets/sheet18.xml><?xml version="1.0" encoding="utf-8"?>
<worksheet xmlns="http://schemas.openxmlformats.org/spreadsheetml/2006/main" xmlns:r="http://schemas.openxmlformats.org/officeDocument/2006/relationships">
  <dimension ref="A6:O29"/>
  <sheetViews>
    <sheetView showGridLines="0" zoomScaleSheetLayoutView="50" zoomScalePageLayoutView="0" workbookViewId="0" topLeftCell="A1">
      <selection activeCell="A1" sqref="A1"/>
    </sheetView>
  </sheetViews>
  <sheetFormatPr defaultColWidth="0" defaultRowHeight="12.75" zeroHeight="1"/>
  <cols>
    <col min="1" max="1" width="33.28125" style="63" customWidth="1"/>
    <col min="2" max="2" width="9.421875" style="64" customWidth="1"/>
    <col min="3" max="3" width="10.8515625" style="64" customWidth="1"/>
    <col min="4" max="4" width="15.8515625" style="64" customWidth="1"/>
    <col min="5" max="5" width="11.8515625" style="64" customWidth="1"/>
    <col min="6" max="6" width="12.421875" style="64" customWidth="1"/>
    <col min="7" max="7" width="13.57421875" style="64" customWidth="1"/>
    <col min="8" max="8" width="9.8515625" style="64" customWidth="1"/>
    <col min="9" max="9" width="42.28125" style="64" customWidth="1"/>
    <col min="10" max="16384" width="0" style="64" hidden="1" customWidth="1"/>
  </cols>
  <sheetData>
    <row r="1" ht="13.5"/>
    <row r="2" ht="13.5"/>
    <row r="3" ht="13.5"/>
    <row r="4" ht="13.5"/>
    <row r="5" ht="52.5" customHeight="1"/>
    <row r="6" spans="1:9" ht="34.5" customHeight="1">
      <c r="A6" s="74" t="s">
        <v>62</v>
      </c>
      <c r="B6" s="65"/>
      <c r="C6" s="65"/>
      <c r="D6" s="65"/>
      <c r="E6" s="65"/>
      <c r="F6" s="65"/>
      <c r="G6" s="65"/>
      <c r="H6" s="65"/>
      <c r="I6" s="65"/>
    </row>
    <row r="7" spans="1:9" ht="7.5" customHeight="1">
      <c r="A7" s="66"/>
      <c r="B7" s="67"/>
      <c r="C7" s="67"/>
      <c r="D7" s="67"/>
      <c r="E7" s="67"/>
      <c r="F7" s="67"/>
      <c r="G7" s="67"/>
      <c r="H7" s="67"/>
      <c r="I7" s="67"/>
    </row>
    <row r="8" spans="1:9" ht="19.5" customHeight="1">
      <c r="A8" s="4" t="str">
        <f>+EPCG!A9</f>
        <v>UNIDAD RESPONSABLE: 26PD SERVICIOS DE SALUD PUBLICA DEL D.F.</v>
      </c>
      <c r="B8" s="68"/>
      <c r="C8" s="68"/>
      <c r="D8" s="68"/>
      <c r="E8" s="68"/>
      <c r="F8" s="68"/>
      <c r="G8" s="68"/>
      <c r="H8" s="68"/>
      <c r="I8" s="69"/>
    </row>
    <row r="9" spans="1:9" ht="19.5" customHeight="1">
      <c r="A9" s="4" t="str">
        <f>+EPCG!A10</f>
        <v>PERÍODO: ENERO - MARZO 2010</v>
      </c>
      <c r="B9" s="70"/>
      <c r="C9" s="70"/>
      <c r="D9" s="70"/>
      <c r="E9" s="70"/>
      <c r="F9" s="70"/>
      <c r="G9" s="70"/>
      <c r="H9" s="70"/>
      <c r="I9" s="71"/>
    </row>
    <row r="10" spans="1:9" ht="20.25" customHeight="1">
      <c r="A10" s="317" t="s">
        <v>57</v>
      </c>
      <c r="B10" s="317" t="s">
        <v>103</v>
      </c>
      <c r="C10" s="299" t="s">
        <v>70</v>
      </c>
      <c r="D10" s="319"/>
      <c r="E10" s="319"/>
      <c r="F10" s="319"/>
      <c r="G10" s="320"/>
      <c r="H10" s="321" t="s">
        <v>105</v>
      </c>
      <c r="I10" s="317" t="s">
        <v>59</v>
      </c>
    </row>
    <row r="11" spans="1:9" s="75" customFormat="1" ht="43.5" customHeight="1">
      <c r="A11" s="318"/>
      <c r="B11" s="318"/>
      <c r="C11" s="112" t="s">
        <v>104</v>
      </c>
      <c r="D11" s="112" t="s">
        <v>137</v>
      </c>
      <c r="E11" s="113" t="s">
        <v>80</v>
      </c>
      <c r="F11" s="112" t="s">
        <v>112</v>
      </c>
      <c r="G11" s="111" t="s">
        <v>81</v>
      </c>
      <c r="H11" s="322"/>
      <c r="I11" s="318"/>
    </row>
    <row r="12" spans="1:9" ht="20.25" customHeight="1">
      <c r="A12" s="36"/>
      <c r="B12" s="36"/>
      <c r="C12" s="36"/>
      <c r="D12" s="36"/>
      <c r="E12" s="36"/>
      <c r="F12" s="36"/>
      <c r="G12" s="36"/>
      <c r="H12" s="36"/>
      <c r="I12" s="36"/>
    </row>
    <row r="13" spans="1:9" ht="24.75" customHeight="1">
      <c r="A13" s="72"/>
      <c r="B13" s="73"/>
      <c r="C13" s="73"/>
      <c r="D13" s="73"/>
      <c r="E13" s="73"/>
      <c r="F13" s="73"/>
      <c r="G13" s="73"/>
      <c r="H13" s="73"/>
      <c r="I13" s="73"/>
    </row>
    <row r="14" spans="1:9" ht="24.75" customHeight="1">
      <c r="A14" s="72"/>
      <c r="B14" s="73"/>
      <c r="C14" s="73"/>
      <c r="D14" s="73"/>
      <c r="E14" s="73"/>
      <c r="F14" s="73"/>
      <c r="G14" s="73"/>
      <c r="H14" s="73"/>
      <c r="I14" s="73"/>
    </row>
    <row r="15" spans="1:9" ht="24.75" customHeight="1">
      <c r="A15" s="72"/>
      <c r="B15" s="73"/>
      <c r="C15" s="73"/>
      <c r="D15" s="73"/>
      <c r="E15" s="73"/>
      <c r="F15" s="73"/>
      <c r="G15" s="73"/>
      <c r="H15" s="73"/>
      <c r="I15" s="73"/>
    </row>
    <row r="16" spans="1:9" ht="24.75" customHeight="1">
      <c r="A16" s="72"/>
      <c r="B16" s="73"/>
      <c r="C16" s="73"/>
      <c r="D16" s="73"/>
      <c r="E16" s="73"/>
      <c r="F16" s="73"/>
      <c r="G16" s="73"/>
      <c r="H16" s="73"/>
      <c r="I16" s="73"/>
    </row>
    <row r="17" spans="1:9" ht="24.75" customHeight="1">
      <c r="A17" s="72"/>
      <c r="B17" s="73"/>
      <c r="C17" s="73"/>
      <c r="D17" s="73"/>
      <c r="E17" s="73"/>
      <c r="F17" s="73"/>
      <c r="G17" s="73"/>
      <c r="H17" s="73"/>
      <c r="I17" s="73"/>
    </row>
    <row r="18" spans="1:9" ht="24.75" customHeight="1">
      <c r="A18" s="72"/>
      <c r="B18" s="73"/>
      <c r="C18" s="73"/>
      <c r="D18" s="73"/>
      <c r="E18" s="73"/>
      <c r="F18" s="73"/>
      <c r="G18" s="73"/>
      <c r="H18" s="73"/>
      <c r="I18" s="73"/>
    </row>
    <row r="19" spans="1:9" ht="24.75" customHeight="1">
      <c r="A19" s="72"/>
      <c r="B19" s="73"/>
      <c r="C19" s="73"/>
      <c r="D19" s="73"/>
      <c r="E19" s="73"/>
      <c r="F19" s="73"/>
      <c r="G19" s="73"/>
      <c r="H19" s="73"/>
      <c r="I19" s="73"/>
    </row>
    <row r="20" spans="1:9" ht="24.75" customHeight="1">
      <c r="A20" s="72"/>
      <c r="B20" s="73"/>
      <c r="C20" s="73"/>
      <c r="D20" s="73"/>
      <c r="E20" s="73"/>
      <c r="F20" s="73"/>
      <c r="G20" s="73"/>
      <c r="H20" s="73"/>
      <c r="I20" s="73"/>
    </row>
    <row r="21" spans="1:9" ht="24.75" customHeight="1">
      <c r="A21" s="72"/>
      <c r="B21" s="73"/>
      <c r="C21" s="73"/>
      <c r="D21" s="73"/>
      <c r="E21" s="73"/>
      <c r="F21" s="73"/>
      <c r="G21" s="73"/>
      <c r="H21" s="73"/>
      <c r="I21" s="73"/>
    </row>
    <row r="22" spans="1:9" ht="24.75" customHeight="1">
      <c r="A22" s="72"/>
      <c r="B22" s="73"/>
      <c r="C22" s="73"/>
      <c r="D22" s="73"/>
      <c r="E22" s="73"/>
      <c r="F22" s="73"/>
      <c r="G22" s="73"/>
      <c r="H22" s="73"/>
      <c r="I22" s="73"/>
    </row>
    <row r="23" spans="1:9" ht="24.75" customHeight="1">
      <c r="A23" s="110"/>
      <c r="B23" s="73"/>
      <c r="C23" s="73"/>
      <c r="D23" s="73"/>
      <c r="E23" s="73"/>
      <c r="F23" s="73"/>
      <c r="G23" s="73"/>
      <c r="H23" s="73"/>
      <c r="I23" s="73"/>
    </row>
    <row r="24" spans="1:9" ht="24.75" customHeight="1">
      <c r="A24" s="72"/>
      <c r="B24" s="73"/>
      <c r="C24" s="73"/>
      <c r="D24" s="73"/>
      <c r="E24" s="73"/>
      <c r="F24" s="73"/>
      <c r="G24" s="73"/>
      <c r="H24" s="73"/>
      <c r="I24" s="73"/>
    </row>
    <row r="25" ht="13.5"/>
    <row r="26" spans="1:8" ht="13.5">
      <c r="A26" s="153"/>
      <c r="E26" s="155"/>
      <c r="H26" s="157"/>
    </row>
    <row r="27" spans="1:8" ht="14.25">
      <c r="A27" s="154"/>
      <c r="E27" s="156"/>
      <c r="H27" s="158"/>
    </row>
    <row r="28" spans="1:15" s="1" customFormat="1" ht="39" customHeight="1">
      <c r="A28" s="298" t="s">
        <v>298</v>
      </c>
      <c r="B28" s="298"/>
      <c r="C28" s="298"/>
      <c r="D28" s="298" t="s">
        <v>300</v>
      </c>
      <c r="E28" s="298"/>
      <c r="F28" s="298"/>
      <c r="G28" s="298"/>
      <c r="H28" s="298" t="s">
        <v>299</v>
      </c>
      <c r="I28" s="298"/>
      <c r="J28" s="224"/>
      <c r="K28" s="224"/>
      <c r="M28" s="214"/>
      <c r="N28" s="214"/>
      <c r="O28" s="214"/>
    </row>
    <row r="29" spans="1:15" s="1" customFormat="1" ht="54.75" customHeight="1">
      <c r="A29" s="266" t="s">
        <v>170</v>
      </c>
      <c r="B29" s="266"/>
      <c r="C29" s="266"/>
      <c r="D29" s="266" t="s">
        <v>172</v>
      </c>
      <c r="E29" s="266"/>
      <c r="F29" s="266"/>
      <c r="G29" s="266"/>
      <c r="H29" s="266" t="s">
        <v>175</v>
      </c>
      <c r="I29" s="266"/>
      <c r="M29" s="205"/>
      <c r="N29" s="205"/>
      <c r="O29" s="205"/>
    </row>
  </sheetData>
  <sheetProtection/>
  <mergeCells count="11">
    <mergeCell ref="A10:A11"/>
    <mergeCell ref="I10:I11"/>
    <mergeCell ref="C10:G10"/>
    <mergeCell ref="B10:B11"/>
    <mergeCell ref="H10:H11"/>
    <mergeCell ref="D29:G29"/>
    <mergeCell ref="H28:I28"/>
    <mergeCell ref="H29:I29"/>
    <mergeCell ref="A28:C28"/>
    <mergeCell ref="A29:C29"/>
    <mergeCell ref="D28:G28"/>
  </mergeCells>
  <conditionalFormatting sqref="A8:A9">
    <cfRule type="cellIs" priority="2" dxfId="0" operator="equal" stopIfTrue="1">
      <formula>"VAYA A LA HOJA INICIO Y SELECIONE LA UNIDAD RESPONSABLE CORRESPONDIENTE A ESTE INFORME"</formula>
    </cfRule>
  </conditionalFormatting>
  <conditionalFormatting sqref="A9">
    <cfRule type="cellIs" priority="3" dxfId="0" operator="equal" stopIfTrue="1">
      <formula>"VAYA A LA HOJA INICIO Y SELECIONE EL PERIODO CORRESPONDIENTE A ESTE INFORME"</formula>
    </cfRule>
  </conditionalFormatting>
  <dataValidations count="1">
    <dataValidation allowBlank="1" sqref="A8:A9"/>
  </dataValidations>
  <printOptions horizontalCentered="1"/>
  <pageMargins left="0.17" right="0.18" top="0.35433070866141736" bottom="0.35433070866141736" header="0" footer="0.1968503937007874"/>
  <pageSetup horizontalDpi="600" verticalDpi="600" orientation="landscape" scale="78" r:id="rId2"/>
  <headerFooter alignWithMargins="0">
    <oddFooter>&amp;R&amp;"Palatino Linotype,Negrita"&amp;9Informe de Avance Trimestral
Enero-Marzo 2010</oddFooter>
  </headerFooter>
  <drawing r:id="rId1"/>
</worksheet>
</file>

<file path=xl/worksheets/sheet19.xml><?xml version="1.0" encoding="utf-8"?>
<worksheet xmlns="http://schemas.openxmlformats.org/spreadsheetml/2006/main" xmlns:r="http://schemas.openxmlformats.org/officeDocument/2006/relationships">
  <dimension ref="A1:O33"/>
  <sheetViews>
    <sheetView showGridLines="0" zoomScaleSheetLayoutView="100" zoomScalePageLayoutView="0" workbookViewId="0" topLeftCell="A1">
      <selection activeCell="A1" sqref="A1"/>
    </sheetView>
  </sheetViews>
  <sheetFormatPr defaultColWidth="0" defaultRowHeight="12.75" zeroHeight="1"/>
  <cols>
    <col min="1" max="1" width="26.8515625" style="1" customWidth="1"/>
    <col min="2" max="2" width="23.140625" style="1" customWidth="1"/>
    <col min="3" max="3" width="24.7109375" style="1" customWidth="1"/>
    <col min="4" max="4" width="33.140625" style="1" customWidth="1"/>
    <col min="5" max="5" width="53.28125" style="1" customWidth="1"/>
    <col min="6" max="16384" width="0" style="1" hidden="1" customWidth="1"/>
  </cols>
  <sheetData>
    <row r="1" ht="17.25">
      <c r="E1" s="28"/>
    </row>
    <row r="2" ht="18">
      <c r="E2" s="22"/>
    </row>
    <row r="3" ht="15">
      <c r="E3" s="30"/>
    </row>
    <row r="4" ht="15">
      <c r="E4" s="30"/>
    </row>
    <row r="5" ht="6" customHeight="1"/>
    <row r="6" ht="13.5"/>
    <row r="7" spans="1:5" ht="34.5" customHeight="1">
      <c r="A7" s="56" t="s">
        <v>152</v>
      </c>
      <c r="B7" s="56"/>
      <c r="C7" s="57"/>
      <c r="D7" s="57"/>
      <c r="E7" s="57"/>
    </row>
    <row r="8" ht="6.75" customHeight="1"/>
    <row r="9" spans="1:5" ht="19.5" customHeight="1">
      <c r="A9" s="4" t="str">
        <f>+EPCG!A9</f>
        <v>UNIDAD RESPONSABLE: 26PD SERVICIOS DE SALUD PUBLICA DEL D.F.</v>
      </c>
      <c r="B9" s="24"/>
      <c r="C9" s="24"/>
      <c r="D9" s="24"/>
      <c r="E9" s="3"/>
    </row>
    <row r="10" spans="1:5" ht="19.5" customHeight="1">
      <c r="A10" s="4" t="str">
        <f>+EPCG!A10</f>
        <v>PERÍODO: ENERO - MARZO 2010</v>
      </c>
      <c r="B10" s="24"/>
      <c r="C10" s="24"/>
      <c r="D10" s="24"/>
      <c r="E10" s="3"/>
    </row>
    <row r="11" spans="1:5" ht="13.5">
      <c r="A11" s="282" t="s">
        <v>107</v>
      </c>
      <c r="B11" s="84" t="s">
        <v>126</v>
      </c>
      <c r="C11" s="133"/>
      <c r="D11" s="282" t="s">
        <v>19</v>
      </c>
      <c r="E11" s="282" t="s">
        <v>54</v>
      </c>
    </row>
    <row r="12" spans="1:5" ht="25.5">
      <c r="A12" s="283"/>
      <c r="B12" s="58" t="s">
        <v>143</v>
      </c>
      <c r="C12" s="58" t="s">
        <v>118</v>
      </c>
      <c r="D12" s="283" t="s">
        <v>144</v>
      </c>
      <c r="E12" s="283"/>
    </row>
    <row r="13" spans="1:5" ht="18" customHeight="1">
      <c r="A13" s="36"/>
      <c r="B13" s="36"/>
      <c r="C13" s="36"/>
      <c r="D13" s="36"/>
      <c r="E13" s="36"/>
    </row>
    <row r="14" spans="1:5" ht="18" customHeight="1">
      <c r="A14" s="32"/>
      <c r="B14" s="32"/>
      <c r="C14" s="32"/>
      <c r="D14" s="145"/>
      <c r="E14" s="26"/>
    </row>
    <row r="15" spans="1:5" ht="18" customHeight="1">
      <c r="A15" s="32"/>
      <c r="B15" s="32"/>
      <c r="C15" s="32"/>
      <c r="D15" s="145"/>
      <c r="E15" s="26"/>
    </row>
    <row r="16" spans="1:5" ht="18" customHeight="1">
      <c r="A16" s="76"/>
      <c r="B16" s="32"/>
      <c r="C16" s="32"/>
      <c r="D16" s="145"/>
      <c r="E16" s="26"/>
    </row>
    <row r="17" spans="1:5" ht="18" customHeight="1">
      <c r="A17" s="32"/>
      <c r="B17" s="32"/>
      <c r="C17" s="32"/>
      <c r="D17" s="145"/>
      <c r="E17" s="26"/>
    </row>
    <row r="18" spans="1:5" ht="18" customHeight="1">
      <c r="A18" s="32"/>
      <c r="B18" s="32"/>
      <c r="C18" s="32"/>
      <c r="D18" s="145"/>
      <c r="E18" s="26"/>
    </row>
    <row r="19" spans="1:5" ht="18" customHeight="1">
      <c r="A19" s="32"/>
      <c r="B19" s="32"/>
      <c r="C19" s="32"/>
      <c r="D19" s="145"/>
      <c r="E19" s="26"/>
    </row>
    <row r="20" spans="1:5" ht="18" customHeight="1">
      <c r="A20" s="32"/>
      <c r="B20" s="32"/>
      <c r="C20" s="32"/>
      <c r="D20" s="145"/>
      <c r="E20" s="26"/>
    </row>
    <row r="21" spans="1:5" ht="18" customHeight="1">
      <c r="A21" s="32"/>
      <c r="B21" s="32"/>
      <c r="C21" s="32"/>
      <c r="D21" s="145"/>
      <c r="E21" s="26"/>
    </row>
    <row r="22" spans="1:5" ht="18" customHeight="1">
      <c r="A22" s="32"/>
      <c r="B22" s="32"/>
      <c r="C22" s="32"/>
      <c r="D22" s="145"/>
      <c r="E22" s="26"/>
    </row>
    <row r="23" spans="1:5" ht="18" customHeight="1">
      <c r="A23" s="32"/>
      <c r="B23" s="32"/>
      <c r="C23" s="32"/>
      <c r="D23" s="145"/>
      <c r="E23" s="26"/>
    </row>
    <row r="24" spans="1:5" ht="18" customHeight="1">
      <c r="A24" s="32"/>
      <c r="B24" s="32"/>
      <c r="C24" s="32"/>
      <c r="D24" s="145"/>
      <c r="E24" s="26"/>
    </row>
    <row r="25" spans="1:5" ht="18" customHeight="1">
      <c r="A25" s="32"/>
      <c r="B25" s="32"/>
      <c r="C25" s="32"/>
      <c r="D25" s="145"/>
      <c r="E25" s="26"/>
    </row>
    <row r="26" spans="1:5" ht="18" customHeight="1">
      <c r="A26" s="32"/>
      <c r="B26" s="32"/>
      <c r="C26" s="32"/>
      <c r="D26" s="145"/>
      <c r="E26" s="26"/>
    </row>
    <row r="27" spans="1:5" ht="18" customHeight="1">
      <c r="A27" s="18"/>
      <c r="B27" s="18"/>
      <c r="C27" s="18"/>
      <c r="D27" s="146"/>
      <c r="E27" s="20"/>
    </row>
    <row r="28" spans="1:5" ht="18" customHeight="1">
      <c r="A28" s="18"/>
      <c r="B28" s="18"/>
      <c r="C28" s="18"/>
      <c r="D28" s="146"/>
      <c r="E28" s="20"/>
    </row>
    <row r="29" spans="1:5" ht="18" customHeight="1">
      <c r="A29" s="18"/>
      <c r="B29" s="18"/>
      <c r="C29" s="18"/>
      <c r="D29" s="146"/>
      <c r="E29" s="20"/>
    </row>
    <row r="30" spans="1:5" ht="18" customHeight="1">
      <c r="A30" s="18"/>
      <c r="B30" s="18"/>
      <c r="C30" s="18"/>
      <c r="D30" s="146"/>
      <c r="E30" s="20"/>
    </row>
    <row r="31" spans="1:4" ht="14.25">
      <c r="A31" s="48"/>
      <c r="B31" s="31"/>
      <c r="C31" s="31"/>
      <c r="D31" s="31"/>
    </row>
    <row r="32" spans="1:15" ht="39" customHeight="1">
      <c r="A32" s="298" t="s">
        <v>301</v>
      </c>
      <c r="B32" s="298"/>
      <c r="C32" s="298" t="s">
        <v>300</v>
      </c>
      <c r="D32" s="298"/>
      <c r="E32" s="244" t="s">
        <v>299</v>
      </c>
      <c r="F32" s="214"/>
      <c r="G32" s="214"/>
      <c r="I32" s="214"/>
      <c r="J32" s="224"/>
      <c r="K32" s="224"/>
      <c r="M32" s="214"/>
      <c r="N32" s="214"/>
      <c r="O32" s="214"/>
    </row>
    <row r="33" spans="1:15" ht="54.75" customHeight="1">
      <c r="A33" s="266" t="s">
        <v>170</v>
      </c>
      <c r="B33" s="266"/>
      <c r="C33" s="266" t="s">
        <v>172</v>
      </c>
      <c r="D33" s="266"/>
      <c r="E33" s="187" t="s">
        <v>175</v>
      </c>
      <c r="F33" s="205"/>
      <c r="G33" s="205"/>
      <c r="I33" s="205"/>
      <c r="M33" s="205"/>
      <c r="N33" s="205"/>
      <c r="O33" s="205"/>
    </row>
  </sheetData>
  <sheetProtection/>
  <mergeCells count="7">
    <mergeCell ref="A32:B32"/>
    <mergeCell ref="A33:B33"/>
    <mergeCell ref="C32:D32"/>
    <mergeCell ref="C33:D33"/>
    <mergeCell ref="A11:A12"/>
    <mergeCell ref="E11:E12"/>
    <mergeCell ref="D11:D12"/>
  </mergeCells>
  <printOptions horizontalCentered="1"/>
  <pageMargins left="0.17" right="0.16" top="0.35433070866141736" bottom="0.35433070866141736" header="0" footer="0.1968503937007874"/>
  <pageSetup horizontalDpi="600" verticalDpi="600" orientation="landscape" scale="84" r:id="rId2"/>
  <headerFooter alignWithMargins="0">
    <oddFooter>&amp;R&amp;"Palatino Linotype,Negrita"&amp;9Informe de Avance Trimestral
Enero-Marzo 2010</oddFooter>
  </headerFooter>
  <drawing r:id="rId1"/>
</worksheet>
</file>

<file path=xl/worksheets/sheet2.xml><?xml version="1.0" encoding="utf-8"?>
<worksheet xmlns="http://schemas.openxmlformats.org/spreadsheetml/2006/main" xmlns:r="http://schemas.openxmlformats.org/officeDocument/2006/relationships">
  <dimension ref="A7:H35"/>
  <sheetViews>
    <sheetView showGridLines="0" zoomScaleSheetLayoutView="85" zoomScalePageLayoutView="0" workbookViewId="0" topLeftCell="A1">
      <selection activeCell="A1" sqref="A1"/>
    </sheetView>
  </sheetViews>
  <sheetFormatPr defaultColWidth="0" defaultRowHeight="12.75" zeroHeight="1"/>
  <cols>
    <col min="1" max="1" width="9.421875" style="1" customWidth="1"/>
    <col min="2" max="2" width="21.00390625" style="1" customWidth="1"/>
    <col min="3" max="7" width="19.7109375" style="1" customWidth="1"/>
    <col min="8" max="16384" width="0" style="1" hidden="1" customWidth="1"/>
  </cols>
  <sheetData>
    <row r="1" ht="13.5"/>
    <row r="2" ht="13.5"/>
    <row r="3" ht="13.5"/>
    <row r="4" ht="13.5"/>
    <row r="5" ht="13.5"/>
    <row r="6" ht="13.5"/>
    <row r="7" spans="1:7" ht="43.5" customHeight="1">
      <c r="A7" s="56" t="s">
        <v>156</v>
      </c>
      <c r="B7" s="114"/>
      <c r="C7" s="114"/>
      <c r="D7" s="114"/>
      <c r="E7" s="114"/>
      <c r="F7" s="114"/>
      <c r="G7" s="114"/>
    </row>
    <row r="8" ht="6.75" customHeight="1"/>
    <row r="9" spans="1:7" ht="17.25" customHeight="1">
      <c r="A9" s="4" t="str">
        <f>+EPCG!A9</f>
        <v>UNIDAD RESPONSABLE: 26PD SERVICIOS DE SALUD PUBLICA DEL D.F.</v>
      </c>
      <c r="B9" s="24"/>
      <c r="C9" s="2"/>
      <c r="D9" s="2"/>
      <c r="E9" s="2"/>
      <c r="F9" s="2"/>
      <c r="G9" s="2"/>
    </row>
    <row r="10" spans="1:7" ht="17.25" customHeight="1">
      <c r="A10" s="4" t="str">
        <f>+EPCG!A10</f>
        <v>PERÍODO: ENERO - MARZO 2010</v>
      </c>
      <c r="B10" s="24"/>
      <c r="C10" s="2"/>
      <c r="D10" s="2"/>
      <c r="E10" s="2"/>
      <c r="F10" s="2"/>
      <c r="G10" s="2"/>
    </row>
    <row r="11" spans="1:8" ht="25.5" customHeight="1">
      <c r="A11" s="282" t="s">
        <v>133</v>
      </c>
      <c r="B11" s="282" t="s">
        <v>30</v>
      </c>
      <c r="C11" s="52" t="s">
        <v>11</v>
      </c>
      <c r="D11" s="52"/>
      <c r="E11" s="52"/>
      <c r="F11" s="52"/>
      <c r="G11" s="52"/>
      <c r="H11" s="8"/>
    </row>
    <row r="12" spans="1:8" ht="54" customHeight="1">
      <c r="A12" s="283"/>
      <c r="B12" s="284"/>
      <c r="C12" s="111" t="s">
        <v>111</v>
      </c>
      <c r="D12" s="111" t="s">
        <v>80</v>
      </c>
      <c r="E12" s="111" t="s">
        <v>112</v>
      </c>
      <c r="F12" s="111" t="s">
        <v>81</v>
      </c>
      <c r="G12" s="111" t="s">
        <v>82</v>
      </c>
      <c r="H12" s="9"/>
    </row>
    <row r="13" spans="1:7" ht="12.75" customHeight="1">
      <c r="A13" s="14"/>
      <c r="B13" s="14"/>
      <c r="C13" s="14"/>
      <c r="D13" s="14"/>
      <c r="E13" s="14"/>
      <c r="F13" s="14"/>
      <c r="G13" s="14"/>
    </row>
    <row r="14" spans="1:7" ht="19.5" customHeight="1">
      <c r="A14" s="49"/>
      <c r="B14" s="49">
        <v>1000</v>
      </c>
      <c r="C14" s="162"/>
      <c r="D14" s="162"/>
      <c r="E14" s="162"/>
      <c r="F14" s="162"/>
      <c r="G14" s="162"/>
    </row>
    <row r="15" spans="1:7" ht="19.5" customHeight="1">
      <c r="A15" s="16"/>
      <c r="B15" s="16"/>
      <c r="C15" s="17"/>
      <c r="D15" s="17"/>
      <c r="E15" s="17"/>
      <c r="F15" s="21"/>
      <c r="G15" s="17"/>
    </row>
    <row r="16" spans="1:7" ht="19.5" customHeight="1">
      <c r="A16" s="51"/>
      <c r="B16" s="51">
        <v>2000</v>
      </c>
      <c r="C16" s="166"/>
      <c r="D16" s="166"/>
      <c r="E16" s="166"/>
      <c r="F16" s="165"/>
      <c r="G16" s="165"/>
    </row>
    <row r="17" spans="1:7" ht="19.5" customHeight="1">
      <c r="A17" s="18"/>
      <c r="B17" s="18"/>
      <c r="C17" s="168"/>
      <c r="D17" s="168"/>
      <c r="E17" s="168"/>
      <c r="F17" s="168"/>
      <c r="G17" s="168"/>
    </row>
    <row r="18" spans="1:7" ht="19.5" customHeight="1">
      <c r="A18" s="16"/>
      <c r="B18" s="16">
        <v>3000</v>
      </c>
      <c r="C18" s="167"/>
      <c r="D18" s="167"/>
      <c r="E18" s="167"/>
      <c r="F18" s="165"/>
      <c r="G18" s="165"/>
    </row>
    <row r="19" spans="1:7" ht="9.75" customHeight="1">
      <c r="A19" s="18"/>
      <c r="B19" s="18"/>
      <c r="C19" s="168"/>
      <c r="D19" s="168"/>
      <c r="E19" s="168"/>
      <c r="F19" s="168"/>
      <c r="G19" s="168"/>
    </row>
    <row r="20" spans="1:7" ht="19.5" customHeight="1">
      <c r="A20" s="16"/>
      <c r="B20" s="16">
        <v>4000</v>
      </c>
      <c r="C20" s="167"/>
      <c r="D20" s="167"/>
      <c r="E20" s="167"/>
      <c r="F20" s="165"/>
      <c r="G20" s="165"/>
    </row>
    <row r="21" spans="1:7" ht="19.5" customHeight="1">
      <c r="A21" s="18"/>
      <c r="B21" s="18"/>
      <c r="C21" s="168"/>
      <c r="D21" s="168"/>
      <c r="E21" s="168"/>
      <c r="F21" s="168"/>
      <c r="G21" s="168"/>
    </row>
    <row r="22" spans="1:7" ht="24.75" customHeight="1">
      <c r="A22" s="286" t="s">
        <v>67</v>
      </c>
      <c r="B22" s="287"/>
      <c r="C22" s="169"/>
      <c r="D22" s="169"/>
      <c r="E22" s="169"/>
      <c r="F22" s="169"/>
      <c r="G22" s="169"/>
    </row>
    <row r="23" spans="1:7" ht="18" customHeight="1">
      <c r="A23" s="288" t="s">
        <v>18</v>
      </c>
      <c r="B23" s="289"/>
      <c r="C23" s="170"/>
      <c r="D23" s="170"/>
      <c r="E23" s="170"/>
      <c r="F23" s="170"/>
      <c r="G23" s="170"/>
    </row>
    <row r="24" spans="1:7" ht="18" customHeight="1">
      <c r="A24" s="177"/>
      <c r="B24" s="177"/>
      <c r="C24" s="178"/>
      <c r="D24" s="178"/>
      <c r="E24" s="178"/>
      <c r="F24" s="178"/>
      <c r="G24" s="178"/>
    </row>
    <row r="25" spans="1:7" ht="36.75" customHeight="1">
      <c r="A25" s="177"/>
      <c r="B25" s="177"/>
      <c r="C25" s="178"/>
      <c r="D25" s="178"/>
      <c r="E25" s="178"/>
      <c r="F25" s="178"/>
      <c r="G25" s="178"/>
    </row>
    <row r="26" spans="1:7" ht="18" customHeight="1">
      <c r="A26" s="267" t="s">
        <v>171</v>
      </c>
      <c r="B26" s="267"/>
      <c r="C26" s="285" t="s">
        <v>173</v>
      </c>
      <c r="D26" s="285"/>
      <c r="E26" s="267" t="s">
        <v>174</v>
      </c>
      <c r="F26" s="267"/>
      <c r="G26" s="267"/>
    </row>
    <row r="27" spans="1:7" ht="55.5" customHeight="1">
      <c r="A27" s="266" t="s">
        <v>170</v>
      </c>
      <c r="B27" s="266"/>
      <c r="C27" s="269" t="s">
        <v>172</v>
      </c>
      <c r="D27" s="269"/>
      <c r="E27" s="266" t="s">
        <v>175</v>
      </c>
      <c r="F27" s="266"/>
      <c r="G27" s="266"/>
    </row>
    <row r="28" ht="13.5" hidden="1"/>
    <row r="29" ht="13.5" hidden="1"/>
    <row r="30" ht="13.5" hidden="1"/>
    <row r="31" ht="13.5" hidden="1">
      <c r="F31" s="171"/>
    </row>
    <row r="32" ht="13.5" hidden="1"/>
    <row r="33" ht="13.5" hidden="1"/>
    <row r="34" ht="13.5" hidden="1"/>
    <row r="35" ht="13.5" hidden="1">
      <c r="F35" s="171"/>
    </row>
  </sheetData>
  <sheetProtection/>
  <mergeCells count="10">
    <mergeCell ref="C26:D26"/>
    <mergeCell ref="C27:D27"/>
    <mergeCell ref="E26:G26"/>
    <mergeCell ref="E27:G27"/>
    <mergeCell ref="A11:A12"/>
    <mergeCell ref="B11:B12"/>
    <mergeCell ref="A22:B22"/>
    <mergeCell ref="A23:B23"/>
    <mergeCell ref="A26:B26"/>
    <mergeCell ref="A27:B27"/>
  </mergeCells>
  <printOptions horizontalCentered="1"/>
  <pageMargins left="0.17" right="0.18" top="0.35433070866141736" bottom="0.35433070866141736" header="0" footer="0.1968503937007874"/>
  <pageSetup horizontalDpi="600" verticalDpi="600" orientation="landscape" r:id="rId2"/>
  <headerFooter alignWithMargins="0">
    <oddFooter>&amp;R&amp;"Palatino Linotype,Negrita"&amp;9Informe de Avance Trimestral
Enero-Marzo 2010</oddFooter>
  </headerFooter>
  <drawing r:id="rId1"/>
</worksheet>
</file>

<file path=xl/worksheets/sheet20.xml><?xml version="1.0" encoding="utf-8"?>
<worksheet xmlns="http://schemas.openxmlformats.org/spreadsheetml/2006/main" xmlns:r="http://schemas.openxmlformats.org/officeDocument/2006/relationships">
  <dimension ref="A1:O35"/>
  <sheetViews>
    <sheetView showGridLines="0" zoomScaleSheetLayoutView="55" zoomScalePageLayoutView="0" workbookViewId="0" topLeftCell="A1">
      <selection activeCell="A1" sqref="A1"/>
    </sheetView>
  </sheetViews>
  <sheetFormatPr defaultColWidth="0" defaultRowHeight="12.75" zeroHeight="1"/>
  <cols>
    <col min="1" max="1" width="21.421875" style="1" customWidth="1"/>
    <col min="2" max="2" width="21.140625" style="1" customWidth="1"/>
    <col min="3" max="3" width="16.7109375" style="1" customWidth="1"/>
    <col min="4" max="4" width="36.28125" style="1" customWidth="1"/>
    <col min="5" max="5" width="56.28125" style="1" customWidth="1"/>
    <col min="6" max="16384" width="0" style="1" hidden="1" customWidth="1"/>
  </cols>
  <sheetData>
    <row r="1" ht="17.25">
      <c r="E1" s="28"/>
    </row>
    <row r="2" ht="18">
      <c r="E2" s="22"/>
    </row>
    <row r="3" ht="15">
      <c r="E3" s="30"/>
    </row>
    <row r="4" ht="15">
      <c r="E4" s="30"/>
    </row>
    <row r="5" ht="6" customHeight="1"/>
    <row r="6" ht="13.5"/>
    <row r="7" spans="1:5" ht="34.5" customHeight="1">
      <c r="A7" s="56" t="s">
        <v>153</v>
      </c>
      <c r="B7" s="56"/>
      <c r="C7" s="57"/>
      <c r="D7" s="57"/>
      <c r="E7" s="57"/>
    </row>
    <row r="8" ht="6.75" customHeight="1"/>
    <row r="9" spans="1:5" ht="19.5" customHeight="1">
      <c r="A9" s="4" t="str">
        <f>+EPCG!A9</f>
        <v>UNIDAD RESPONSABLE: 26PD SERVICIOS DE SALUD PUBLICA DEL D.F.</v>
      </c>
      <c r="B9" s="24"/>
      <c r="C9" s="24"/>
      <c r="D9" s="24"/>
      <c r="E9" s="3"/>
    </row>
    <row r="10" spans="1:5" ht="19.5" customHeight="1">
      <c r="A10" s="4" t="str">
        <f>+EPCG!A10</f>
        <v>PERÍODO: ENERO - MARZO 2010</v>
      </c>
      <c r="B10" s="24"/>
      <c r="C10" s="24"/>
      <c r="D10" s="24"/>
      <c r="E10" s="3"/>
    </row>
    <row r="11" spans="1:5" ht="13.5">
      <c r="A11" s="282" t="s">
        <v>107</v>
      </c>
      <c r="B11" s="84" t="s">
        <v>126</v>
      </c>
      <c r="C11" s="133"/>
      <c r="D11" s="282" t="s">
        <v>19</v>
      </c>
      <c r="E11" s="282" t="s">
        <v>155</v>
      </c>
    </row>
    <row r="12" spans="1:5" ht="25.5">
      <c r="A12" s="283"/>
      <c r="B12" s="58" t="s">
        <v>154</v>
      </c>
      <c r="C12" s="58" t="s">
        <v>118</v>
      </c>
      <c r="D12" s="283" t="s">
        <v>144</v>
      </c>
      <c r="E12" s="283"/>
    </row>
    <row r="13" spans="1:5" ht="18" customHeight="1">
      <c r="A13" s="36"/>
      <c r="B13" s="36"/>
      <c r="C13" s="36"/>
      <c r="D13" s="36"/>
      <c r="E13" s="36"/>
    </row>
    <row r="14" spans="1:5" ht="18" customHeight="1">
      <c r="A14" s="32"/>
      <c r="B14" s="32"/>
      <c r="C14" s="32"/>
      <c r="D14" s="145"/>
      <c r="E14" s="26"/>
    </row>
    <row r="15" spans="1:5" ht="18" customHeight="1">
      <c r="A15" s="32"/>
      <c r="B15" s="32"/>
      <c r="C15" s="32"/>
      <c r="D15" s="145"/>
      <c r="E15" s="26"/>
    </row>
    <row r="16" spans="1:5" ht="18" customHeight="1">
      <c r="A16" s="76"/>
      <c r="B16" s="32"/>
      <c r="C16" s="32"/>
      <c r="D16" s="145"/>
      <c r="E16" s="26"/>
    </row>
    <row r="17" spans="1:5" ht="18" customHeight="1">
      <c r="A17" s="32"/>
      <c r="B17" s="32"/>
      <c r="C17" s="32"/>
      <c r="D17" s="145"/>
      <c r="E17" s="26"/>
    </row>
    <row r="18" spans="1:5" ht="18" customHeight="1">
      <c r="A18" s="32"/>
      <c r="B18" s="32"/>
      <c r="C18" s="32"/>
      <c r="D18" s="145"/>
      <c r="E18" s="26"/>
    </row>
    <row r="19" spans="1:5" ht="18" customHeight="1">
      <c r="A19" s="32"/>
      <c r="B19" s="32"/>
      <c r="C19" s="32"/>
      <c r="D19" s="145"/>
      <c r="E19" s="26"/>
    </row>
    <row r="20" spans="1:5" ht="18" customHeight="1">
      <c r="A20" s="32"/>
      <c r="B20" s="32"/>
      <c r="C20" s="32"/>
      <c r="D20" s="145"/>
      <c r="E20" s="26"/>
    </row>
    <row r="21" spans="1:5" ht="18" customHeight="1">
      <c r="A21" s="32"/>
      <c r="B21" s="32"/>
      <c r="C21" s="32"/>
      <c r="D21" s="145"/>
      <c r="E21" s="26"/>
    </row>
    <row r="22" spans="1:5" ht="18" customHeight="1">
      <c r="A22" s="32"/>
      <c r="B22" s="32"/>
      <c r="C22" s="32"/>
      <c r="D22" s="145"/>
      <c r="E22" s="26"/>
    </row>
    <row r="23" spans="1:5" ht="18" customHeight="1">
      <c r="A23" s="32"/>
      <c r="B23" s="32"/>
      <c r="C23" s="32"/>
      <c r="D23" s="145"/>
      <c r="E23" s="26"/>
    </row>
    <row r="24" spans="1:5" ht="18" customHeight="1">
      <c r="A24" s="32"/>
      <c r="B24" s="32"/>
      <c r="C24" s="32"/>
      <c r="D24" s="145"/>
      <c r="E24" s="26"/>
    </row>
    <row r="25" spans="1:5" ht="18" customHeight="1">
      <c r="A25" s="32"/>
      <c r="B25" s="32"/>
      <c r="C25" s="32"/>
      <c r="D25" s="145"/>
      <c r="E25" s="26"/>
    </row>
    <row r="26" spans="1:5" ht="18" customHeight="1">
      <c r="A26" s="18"/>
      <c r="B26" s="18"/>
      <c r="C26" s="18"/>
      <c r="D26" s="146"/>
      <c r="E26" s="20"/>
    </row>
    <row r="27" spans="1:5" ht="18" customHeight="1">
      <c r="A27" s="18"/>
      <c r="B27" s="18"/>
      <c r="C27" s="18"/>
      <c r="D27" s="146"/>
      <c r="E27" s="20"/>
    </row>
    <row r="28" spans="1:5" ht="18" customHeight="1">
      <c r="A28" s="18"/>
      <c r="B28" s="18"/>
      <c r="C28" s="18"/>
      <c r="D28" s="146"/>
      <c r="E28" s="20"/>
    </row>
    <row r="29" spans="1:5" ht="18" customHeight="1">
      <c r="A29" s="18"/>
      <c r="B29" s="18"/>
      <c r="C29" s="18"/>
      <c r="D29" s="146"/>
      <c r="E29" s="20"/>
    </row>
    <row r="30" spans="1:5" ht="18" customHeight="1">
      <c r="A30" s="18"/>
      <c r="B30" s="18"/>
      <c r="C30" s="18"/>
      <c r="D30" s="146"/>
      <c r="E30" s="20"/>
    </row>
    <row r="31" spans="1:5" ht="18" customHeight="1">
      <c r="A31" s="18"/>
      <c r="B31" s="18"/>
      <c r="C31" s="18"/>
      <c r="D31" s="146"/>
      <c r="E31" s="20"/>
    </row>
    <row r="32" spans="1:5" ht="14.25">
      <c r="A32" s="48"/>
      <c r="B32" s="31"/>
      <c r="C32" s="31"/>
      <c r="D32" s="31"/>
      <c r="E32" s="161"/>
    </row>
    <row r="33" spans="1:5" ht="13.5">
      <c r="A33" s="153"/>
      <c r="D33" s="155"/>
      <c r="E33" s="155"/>
    </row>
    <row r="34" spans="1:15" ht="39" customHeight="1">
      <c r="A34" s="298" t="s">
        <v>301</v>
      </c>
      <c r="B34" s="298"/>
      <c r="C34" s="298" t="s">
        <v>300</v>
      </c>
      <c r="D34" s="298"/>
      <c r="E34" s="244" t="s">
        <v>299</v>
      </c>
      <c r="F34" s="214"/>
      <c r="G34" s="214"/>
      <c r="I34" s="214"/>
      <c r="J34" s="224"/>
      <c r="K34" s="224"/>
      <c r="M34" s="214"/>
      <c r="N34" s="214"/>
      <c r="O34" s="214"/>
    </row>
    <row r="35" spans="1:15" ht="54.75" customHeight="1">
      <c r="A35" s="266" t="s">
        <v>170</v>
      </c>
      <c r="B35" s="266"/>
      <c r="C35" s="266" t="s">
        <v>172</v>
      </c>
      <c r="D35" s="266"/>
      <c r="E35" s="187" t="s">
        <v>175</v>
      </c>
      <c r="F35" s="205"/>
      <c r="G35" s="205"/>
      <c r="I35" s="205"/>
      <c r="M35" s="205"/>
      <c r="N35" s="205"/>
      <c r="O35" s="205"/>
    </row>
  </sheetData>
  <sheetProtection/>
  <mergeCells count="7">
    <mergeCell ref="A11:A12"/>
    <mergeCell ref="D11:D12"/>
    <mergeCell ref="E11:E12"/>
    <mergeCell ref="A34:B34"/>
    <mergeCell ref="C34:D34"/>
    <mergeCell ref="A35:B35"/>
    <mergeCell ref="C35:D35"/>
  </mergeCells>
  <printOptions horizontalCentered="1"/>
  <pageMargins left="0.17" right="0.16" top="0.35433070866141736" bottom="0.35433070866141736" header="0" footer="0.1968503937007874"/>
  <pageSetup horizontalDpi="600" verticalDpi="600" orientation="landscape" scale="84" r:id="rId2"/>
  <headerFooter alignWithMargins="0">
    <oddFooter>&amp;R&amp;"Palatino Linotype,Negrita"&amp;9Informe de Avance Trimestral
Enero-Marzo 2010</oddFooter>
  </headerFooter>
  <drawing r:id="rId1"/>
</worksheet>
</file>

<file path=xl/worksheets/sheet21.xml><?xml version="1.0" encoding="utf-8"?>
<worksheet xmlns="http://schemas.openxmlformats.org/spreadsheetml/2006/main" xmlns:r="http://schemas.openxmlformats.org/officeDocument/2006/relationships">
  <dimension ref="A2:O34"/>
  <sheetViews>
    <sheetView showGridLines="0" zoomScaleSheetLayoutView="70" zoomScalePageLayoutView="0" workbookViewId="0" topLeftCell="A1">
      <selection activeCell="A1" sqref="A1"/>
    </sheetView>
  </sheetViews>
  <sheetFormatPr defaultColWidth="0" defaultRowHeight="12.75" zeroHeight="1"/>
  <cols>
    <col min="1" max="1" width="51.421875" style="109" customWidth="1"/>
    <col min="2" max="2" width="41.28125" style="109" customWidth="1"/>
    <col min="3" max="3" width="4.00390625" style="109" customWidth="1"/>
    <col min="4" max="4" width="52.28125" style="109" customWidth="1"/>
    <col min="5" max="16384" width="0" style="109" hidden="1" customWidth="1"/>
  </cols>
  <sheetData>
    <row r="1" ht="13.5"/>
    <row r="2" spans="1:2" ht="17.25">
      <c r="A2" s="326"/>
      <c r="B2" s="327"/>
    </row>
    <row r="3" spans="1:2" ht="15" customHeight="1">
      <c r="A3" s="328"/>
      <c r="B3" s="327"/>
    </row>
    <row r="4" ht="13.5">
      <c r="A4" s="117"/>
    </row>
    <row r="5" ht="13.5"/>
    <row r="6" ht="13.5"/>
    <row r="7" ht="13.5"/>
    <row r="8" ht="11.25" customHeight="1"/>
    <row r="9" spans="1:4" ht="37.5" customHeight="1">
      <c r="A9" s="134" t="s">
        <v>120</v>
      </c>
      <c r="B9" s="134"/>
      <c r="C9" s="134"/>
      <c r="D9" s="134"/>
    </row>
    <row r="10" spans="1:4" ht="25.5" customHeight="1">
      <c r="A10" s="4" t="str">
        <f>+EPCG!A9</f>
        <v>UNIDAD RESPONSABLE: 26PD SERVICIOS DE SALUD PUBLICA DEL D.F.</v>
      </c>
      <c r="B10" s="68"/>
      <c r="C10" s="68"/>
      <c r="D10" s="69"/>
    </row>
    <row r="11" spans="1:4" ht="21" customHeight="1">
      <c r="A11" s="4" t="str">
        <f>+EPCG!A10</f>
        <v>PERÍODO: ENERO - MARZO 2010</v>
      </c>
      <c r="B11" s="70"/>
      <c r="C11" s="70"/>
      <c r="D11" s="71"/>
    </row>
    <row r="12" spans="1:4" ht="13.5">
      <c r="A12" s="329" t="s">
        <v>117</v>
      </c>
      <c r="B12" s="135" t="s">
        <v>129</v>
      </c>
      <c r="C12" s="138" t="s">
        <v>116</v>
      </c>
      <c r="D12" s="323" t="s">
        <v>131</v>
      </c>
    </row>
    <row r="13" spans="1:4" ht="16.5" customHeight="1">
      <c r="A13" s="330"/>
      <c r="B13" s="131" t="s">
        <v>130</v>
      </c>
      <c r="C13" s="132"/>
      <c r="D13" s="324"/>
    </row>
    <row r="14" spans="1:4" s="121" customFormat="1" ht="12" customHeight="1">
      <c r="A14" s="118"/>
      <c r="B14" s="118"/>
      <c r="C14" s="119"/>
      <c r="D14" s="120"/>
    </row>
    <row r="15" spans="1:4" ht="15.75" customHeight="1">
      <c r="A15" s="122" t="s">
        <v>119</v>
      </c>
      <c r="B15" s="123"/>
      <c r="C15" s="124"/>
      <c r="D15" s="125"/>
    </row>
    <row r="16" spans="1:4" ht="15.75" customHeight="1">
      <c r="A16" s="136" t="s">
        <v>160</v>
      </c>
      <c r="B16" s="123"/>
      <c r="C16" s="124"/>
      <c r="D16" s="125"/>
    </row>
    <row r="17" spans="1:4" ht="15.75" customHeight="1">
      <c r="A17" s="136" t="s">
        <v>161</v>
      </c>
      <c r="B17" s="123"/>
      <c r="C17" s="124"/>
      <c r="D17" s="125"/>
    </row>
    <row r="18" spans="1:4" ht="15.75" customHeight="1">
      <c r="A18" s="136" t="s">
        <v>162</v>
      </c>
      <c r="B18" s="123"/>
      <c r="C18" s="124"/>
      <c r="D18" s="125"/>
    </row>
    <row r="19" spans="1:4" ht="15.75" customHeight="1">
      <c r="A19" s="136" t="s">
        <v>163</v>
      </c>
      <c r="B19" s="123"/>
      <c r="C19" s="124"/>
      <c r="D19" s="125"/>
    </row>
    <row r="20" spans="1:4" ht="15.75" customHeight="1">
      <c r="A20" s="137" t="s">
        <v>164</v>
      </c>
      <c r="B20" s="123"/>
      <c r="C20" s="124"/>
      <c r="D20" s="125"/>
    </row>
    <row r="21" spans="1:4" ht="15.75" customHeight="1">
      <c r="A21" s="137" t="s">
        <v>159</v>
      </c>
      <c r="B21" s="123"/>
      <c r="C21" s="124"/>
      <c r="D21" s="125"/>
    </row>
    <row r="22" spans="1:4" ht="15.75" customHeight="1">
      <c r="A22" s="122"/>
      <c r="B22" s="123"/>
      <c r="C22" s="124"/>
      <c r="D22" s="125"/>
    </row>
    <row r="23" spans="1:4" ht="15.75" customHeight="1">
      <c r="A23" s="122"/>
      <c r="B23" s="123"/>
      <c r="C23" s="124"/>
      <c r="D23" s="125"/>
    </row>
    <row r="24" spans="1:4" ht="15.75" customHeight="1">
      <c r="A24" s="122"/>
      <c r="B24" s="123"/>
      <c r="C24" s="124"/>
      <c r="D24" s="125"/>
    </row>
    <row r="25" spans="1:4" ht="15.75" customHeight="1">
      <c r="A25" s="122"/>
      <c r="B25" s="123"/>
      <c r="C25" s="124"/>
      <c r="D25" s="125"/>
    </row>
    <row r="26" spans="1:4" ht="15.75" customHeight="1">
      <c r="A26" s="122"/>
      <c r="B26" s="123"/>
      <c r="C26" s="124"/>
      <c r="D26" s="125"/>
    </row>
    <row r="27" spans="1:4" ht="15.75" customHeight="1">
      <c r="A27" s="122"/>
      <c r="B27" s="123"/>
      <c r="C27" s="124"/>
      <c r="D27" s="125"/>
    </row>
    <row r="28" spans="1:4" ht="15.75" customHeight="1">
      <c r="A28" s="122"/>
      <c r="B28" s="123"/>
      <c r="C28" s="124"/>
      <c r="D28" s="125"/>
    </row>
    <row r="29" spans="1:4" ht="17.25" customHeight="1">
      <c r="A29" s="126"/>
      <c r="B29" s="127"/>
      <c r="C29" s="128"/>
      <c r="D29" s="129"/>
    </row>
    <row r="30" spans="1:4" ht="32.25" customHeight="1">
      <c r="A30" s="325" t="s">
        <v>128</v>
      </c>
      <c r="B30" s="325"/>
      <c r="C30" s="325"/>
      <c r="D30" s="325"/>
    </row>
    <row r="31" ht="9.75" customHeight="1">
      <c r="A31" s="130"/>
    </row>
    <row r="32" spans="1:4" ht="30.75" customHeight="1">
      <c r="A32" s="153"/>
      <c r="B32" s="155"/>
      <c r="D32" s="155"/>
    </row>
    <row r="33" spans="1:15" s="1" customFormat="1" ht="39" customHeight="1">
      <c r="A33" s="244" t="s">
        <v>301</v>
      </c>
      <c r="B33" s="244" t="s">
        <v>300</v>
      </c>
      <c r="D33" s="244" t="s">
        <v>299</v>
      </c>
      <c r="F33" s="214"/>
      <c r="G33" s="214"/>
      <c r="I33" s="214"/>
      <c r="J33" s="224"/>
      <c r="K33" s="224"/>
      <c r="M33" s="214"/>
      <c r="N33" s="214"/>
      <c r="O33" s="214"/>
    </row>
    <row r="34" spans="1:15" s="1" customFormat="1" ht="54.75" customHeight="1">
      <c r="A34" s="187" t="s">
        <v>170</v>
      </c>
      <c r="B34" s="187" t="s">
        <v>172</v>
      </c>
      <c r="D34" s="187" t="s">
        <v>175</v>
      </c>
      <c r="F34" s="205"/>
      <c r="G34" s="205"/>
      <c r="I34" s="205"/>
      <c r="M34" s="205"/>
      <c r="N34" s="205"/>
      <c r="O34" s="205"/>
    </row>
  </sheetData>
  <sheetProtection/>
  <mergeCells count="5">
    <mergeCell ref="D12:D13"/>
    <mergeCell ref="A30:D30"/>
    <mergeCell ref="A2:B2"/>
    <mergeCell ref="A3:B3"/>
    <mergeCell ref="A12:A13"/>
  </mergeCells>
  <conditionalFormatting sqref="A10:A11">
    <cfRule type="cellIs" priority="3" dxfId="0" operator="equal" stopIfTrue="1">
      <formula>"VAYA A LA HOJA INICIO Y SELECIONE LA UNIDAD RESPONSABLE CORRESPONDIENTE A ESTE INFORME"</formula>
    </cfRule>
  </conditionalFormatting>
  <conditionalFormatting sqref="A11">
    <cfRule type="cellIs" priority="2" dxfId="0" operator="equal" stopIfTrue="1">
      <formula>"VAYA A LA HOJA INICIO Y SELECIONE EL PERIODO CORRESPONDIENTE A ESTE INFORME"</formula>
    </cfRule>
  </conditionalFormatting>
  <dataValidations count="1">
    <dataValidation allowBlank="1" sqref="A10:A11"/>
  </dataValidations>
  <printOptions horizontalCentered="1"/>
  <pageMargins left="0.15748031496062992" right="0.15748031496062992" top="0.3937007874015748" bottom="0.5905511811023623" header="0.1968503937007874" footer="0"/>
  <pageSetup horizontalDpi="600" verticalDpi="600" orientation="landscape" scale="85" r:id="rId2"/>
  <headerFooter alignWithMargins="0">
    <oddFooter>&amp;R&amp;"Palatino Linotype,Negrita"&amp;12
Informe de Avance Trimestral
Enero-Marzo 2010</oddFooter>
  </headerFooter>
  <drawing r:id="rId1"/>
</worksheet>
</file>

<file path=xl/worksheets/sheet22.xml><?xml version="1.0" encoding="utf-8"?>
<worksheet xmlns="http://schemas.openxmlformats.org/spreadsheetml/2006/main" xmlns:r="http://schemas.openxmlformats.org/officeDocument/2006/relationships">
  <dimension ref="A1:O35"/>
  <sheetViews>
    <sheetView showGridLines="0" zoomScalePageLayoutView="0" workbookViewId="0" topLeftCell="A1">
      <selection activeCell="A1" sqref="A1"/>
    </sheetView>
  </sheetViews>
  <sheetFormatPr defaultColWidth="0" defaultRowHeight="12.75" zeroHeight="1"/>
  <cols>
    <col min="1" max="1" width="36.140625" style="1" customWidth="1"/>
    <col min="2" max="2" width="27.28125" style="1" customWidth="1"/>
    <col min="3" max="3" width="31.8515625" style="1" customWidth="1"/>
    <col min="4" max="4" width="56.00390625" style="1" customWidth="1"/>
    <col min="5" max="16384" width="0" style="1" hidden="1" customWidth="1"/>
  </cols>
  <sheetData>
    <row r="1" ht="17.25">
      <c r="D1" s="28"/>
    </row>
    <row r="2" ht="15">
      <c r="D2" s="30"/>
    </row>
    <row r="3" ht="15">
      <c r="D3" s="30"/>
    </row>
    <row r="4" ht="13.5"/>
    <row r="5" ht="13.5"/>
    <row r="6" ht="13.5"/>
    <row r="7" ht="13.5"/>
    <row r="8" spans="1:4" ht="34.5" customHeight="1">
      <c r="A8" s="56" t="s">
        <v>142</v>
      </c>
      <c r="B8" s="57"/>
      <c r="C8" s="57"/>
      <c r="D8" s="57"/>
    </row>
    <row r="9" ht="5.25" customHeight="1"/>
    <row r="10" spans="1:4" ht="19.5" customHeight="1">
      <c r="A10" s="4" t="str">
        <f>+EPCG!A9</f>
        <v>UNIDAD RESPONSABLE: 26PD SERVICIOS DE SALUD PUBLICA DEL D.F.</v>
      </c>
      <c r="B10" s="2"/>
      <c r="C10" s="2"/>
      <c r="D10" s="3"/>
    </row>
    <row r="11" spans="1:4" ht="19.5" customHeight="1">
      <c r="A11" s="4" t="str">
        <f>+EPCG!A10</f>
        <v>PERÍODO: ENERO - MARZO 2010</v>
      </c>
      <c r="B11" s="2"/>
      <c r="C11" s="2"/>
      <c r="D11" s="3"/>
    </row>
    <row r="12" spans="1:4" ht="9" customHeight="1">
      <c r="A12" s="33"/>
      <c r="B12" s="33"/>
      <c r="C12" s="34"/>
      <c r="D12" s="35"/>
    </row>
    <row r="13" spans="1:4" ht="25.5">
      <c r="A13" s="333" t="s">
        <v>127</v>
      </c>
      <c r="B13" s="133" t="s">
        <v>132</v>
      </c>
      <c r="C13" s="133"/>
      <c r="D13" s="331" t="s">
        <v>121</v>
      </c>
    </row>
    <row r="14" spans="1:4" ht="13.5">
      <c r="A14" s="332"/>
      <c r="B14" s="58" t="s">
        <v>58</v>
      </c>
      <c r="C14" s="58" t="s">
        <v>60</v>
      </c>
      <c r="D14" s="332"/>
    </row>
    <row r="15" spans="1:4" ht="18" customHeight="1">
      <c r="A15" s="36"/>
      <c r="B15" s="36"/>
      <c r="C15" s="36"/>
      <c r="D15" s="36"/>
    </row>
    <row r="16" spans="1:4" ht="18" customHeight="1">
      <c r="A16" s="32"/>
      <c r="B16" s="25"/>
      <c r="C16" s="25"/>
      <c r="D16" s="26"/>
    </row>
    <row r="17" spans="1:4" ht="18" customHeight="1">
      <c r="A17" s="32"/>
      <c r="B17" s="25"/>
      <c r="C17" s="25"/>
      <c r="D17" s="26"/>
    </row>
    <row r="18" spans="1:4" ht="18" customHeight="1">
      <c r="A18" s="32"/>
      <c r="B18" s="25"/>
      <c r="C18" s="25"/>
      <c r="D18" s="26"/>
    </row>
    <row r="19" spans="1:4" ht="18" customHeight="1">
      <c r="A19" s="32"/>
      <c r="B19" s="25"/>
      <c r="C19" s="25"/>
      <c r="D19" s="26"/>
    </row>
    <row r="20" spans="1:4" ht="18" customHeight="1">
      <c r="A20" s="32"/>
      <c r="B20" s="25"/>
      <c r="C20" s="25"/>
      <c r="D20" s="26"/>
    </row>
    <row r="21" spans="1:4" ht="18" customHeight="1">
      <c r="A21" s="32"/>
      <c r="B21" s="25"/>
      <c r="C21" s="25"/>
      <c r="D21" s="26"/>
    </row>
    <row r="22" spans="1:4" ht="18" customHeight="1">
      <c r="A22" s="32"/>
      <c r="B22" s="25"/>
      <c r="C22" s="25"/>
      <c r="D22" s="26"/>
    </row>
    <row r="23" spans="1:4" ht="18" customHeight="1">
      <c r="A23" s="32"/>
      <c r="B23" s="25"/>
      <c r="C23" s="25"/>
      <c r="D23" s="26"/>
    </row>
    <row r="24" spans="1:4" ht="18" customHeight="1">
      <c r="A24" s="32"/>
      <c r="B24" s="25"/>
      <c r="C24" s="25"/>
      <c r="D24" s="26"/>
    </row>
    <row r="25" spans="1:4" ht="18" customHeight="1">
      <c r="A25" s="32"/>
      <c r="B25" s="25"/>
      <c r="C25" s="25"/>
      <c r="D25" s="26"/>
    </row>
    <row r="26" spans="1:4" ht="18" customHeight="1">
      <c r="A26" s="32"/>
      <c r="B26" s="25"/>
      <c r="C26" s="25"/>
      <c r="D26" s="26"/>
    </row>
    <row r="27" spans="1:4" ht="18" customHeight="1">
      <c r="A27" s="32"/>
      <c r="B27" s="25"/>
      <c r="C27" s="25"/>
      <c r="D27" s="26"/>
    </row>
    <row r="28" spans="1:4" ht="18" customHeight="1">
      <c r="A28" s="32"/>
      <c r="B28" s="25"/>
      <c r="C28" s="25"/>
      <c r="D28" s="26"/>
    </row>
    <row r="29" spans="1:4" ht="18" customHeight="1">
      <c r="A29" s="32"/>
      <c r="B29" s="25"/>
      <c r="C29" s="25"/>
      <c r="D29" s="26"/>
    </row>
    <row r="30" spans="1:4" ht="18" customHeight="1">
      <c r="A30" s="32"/>
      <c r="B30" s="25"/>
      <c r="C30" s="25"/>
      <c r="D30" s="26"/>
    </row>
    <row r="31" spans="1:4" ht="18" customHeight="1">
      <c r="A31" s="18"/>
      <c r="B31" s="19"/>
      <c r="C31" s="19"/>
      <c r="D31" s="20"/>
    </row>
    <row r="32" spans="1:4" ht="18" customHeight="1">
      <c r="A32" s="18"/>
      <c r="B32" s="19"/>
      <c r="C32" s="19"/>
      <c r="D32" s="20"/>
    </row>
    <row r="33" ht="13.5">
      <c r="A33" s="48"/>
    </row>
    <row r="34" spans="1:15" ht="39" customHeight="1">
      <c r="A34" s="244" t="s">
        <v>301</v>
      </c>
      <c r="B34" s="298" t="s">
        <v>300</v>
      </c>
      <c r="C34" s="298"/>
      <c r="D34" s="244" t="s">
        <v>299</v>
      </c>
      <c r="F34" s="214"/>
      <c r="G34" s="214"/>
      <c r="I34" s="214"/>
      <c r="J34" s="224"/>
      <c r="K34" s="224"/>
      <c r="M34" s="214"/>
      <c r="N34" s="214"/>
      <c r="O34" s="214"/>
    </row>
    <row r="35" spans="1:15" ht="54.75" customHeight="1">
      <c r="A35" s="187" t="s">
        <v>170</v>
      </c>
      <c r="B35" s="266" t="s">
        <v>172</v>
      </c>
      <c r="C35" s="266"/>
      <c r="D35" s="187" t="s">
        <v>175</v>
      </c>
      <c r="F35" s="205"/>
      <c r="G35" s="205"/>
      <c r="I35" s="205"/>
      <c r="M35" s="205"/>
      <c r="N35" s="205"/>
      <c r="O35" s="205"/>
    </row>
  </sheetData>
  <sheetProtection/>
  <mergeCells count="4">
    <mergeCell ref="D13:D14"/>
    <mergeCell ref="A13:A14"/>
    <mergeCell ref="B34:C34"/>
    <mergeCell ref="B35:C35"/>
  </mergeCells>
  <printOptions horizontalCentered="1"/>
  <pageMargins left="0.17" right="0.17"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23.xml><?xml version="1.0" encoding="utf-8"?>
<worksheet xmlns="http://schemas.openxmlformats.org/spreadsheetml/2006/main" xmlns:r="http://schemas.openxmlformats.org/officeDocument/2006/relationships">
  <dimension ref="A1:O35"/>
  <sheetViews>
    <sheetView showGridLines="0" zoomScalePageLayoutView="0" workbookViewId="0" topLeftCell="A1">
      <selection activeCell="A1" sqref="A1"/>
    </sheetView>
  </sheetViews>
  <sheetFormatPr defaultColWidth="0" defaultRowHeight="12.75" zeroHeight="1"/>
  <cols>
    <col min="1" max="1" width="55.140625" style="1" customWidth="1"/>
    <col min="2" max="2" width="25.8515625" style="1" customWidth="1"/>
    <col min="3" max="3" width="24.00390625" style="1" customWidth="1"/>
    <col min="4" max="4" width="28.00390625" style="1" bestFit="1" customWidth="1"/>
    <col min="5" max="5" width="26.140625" style="1" bestFit="1" customWidth="1"/>
    <col min="6" max="16384" width="0" style="1" hidden="1" customWidth="1"/>
  </cols>
  <sheetData>
    <row r="1" ht="17.25">
      <c r="E1" s="28"/>
    </row>
    <row r="2" ht="15">
      <c r="E2" s="30"/>
    </row>
    <row r="3" ht="15">
      <c r="E3" s="30"/>
    </row>
    <row r="4" ht="13.5"/>
    <row r="5" ht="13.5"/>
    <row r="6" ht="13.5"/>
    <row r="7" ht="13.5"/>
    <row r="8" spans="1:5" ht="34.5" customHeight="1">
      <c r="A8" s="56" t="s">
        <v>141</v>
      </c>
      <c r="B8" s="57"/>
      <c r="C8" s="57"/>
      <c r="D8" s="57"/>
      <c r="E8" s="57"/>
    </row>
    <row r="9" ht="5.25" customHeight="1"/>
    <row r="10" spans="1:5" ht="19.5" customHeight="1">
      <c r="A10" s="4" t="str">
        <f>+EPCG!A9</f>
        <v>UNIDAD RESPONSABLE: 26PD SERVICIOS DE SALUD PUBLICA DEL D.F.</v>
      </c>
      <c r="B10" s="2"/>
      <c r="C10" s="2"/>
      <c r="D10" s="2"/>
      <c r="E10" s="3"/>
    </row>
    <row r="11" spans="1:5" ht="19.5" customHeight="1">
      <c r="A11" s="4" t="str">
        <f>+EPCG!A10</f>
        <v>PERÍODO: ENERO - MARZO 2010</v>
      </c>
      <c r="B11" s="2"/>
      <c r="C11" s="2"/>
      <c r="D11" s="2"/>
      <c r="E11" s="3"/>
    </row>
    <row r="12" spans="1:5" ht="9" customHeight="1">
      <c r="A12" s="33"/>
      <c r="B12" s="33"/>
      <c r="C12" s="34"/>
      <c r="D12" s="34"/>
      <c r="E12" s="35"/>
    </row>
    <row r="13" spans="1:5" ht="24" customHeight="1">
      <c r="A13" s="81" t="s">
        <v>11</v>
      </c>
      <c r="B13" s="78"/>
      <c r="C13" s="79"/>
      <c r="D13" s="79"/>
      <c r="E13" s="152"/>
    </row>
    <row r="14" spans="1:5" ht="18.75" customHeight="1">
      <c r="A14" s="143" t="s">
        <v>140</v>
      </c>
      <c r="B14" s="294" t="s">
        <v>64</v>
      </c>
      <c r="C14" s="295"/>
      <c r="D14" s="139" t="s">
        <v>9</v>
      </c>
      <c r="E14" s="51" t="s">
        <v>10</v>
      </c>
    </row>
    <row r="15" spans="1:5" ht="20.25" customHeight="1">
      <c r="A15" s="77" t="s">
        <v>2</v>
      </c>
      <c r="B15" s="334" t="s">
        <v>3</v>
      </c>
      <c r="C15" s="335"/>
      <c r="D15" s="140" t="s">
        <v>4</v>
      </c>
      <c r="E15" s="77" t="s">
        <v>5</v>
      </c>
    </row>
    <row r="16" spans="1:5" ht="9" customHeight="1">
      <c r="A16" s="141"/>
      <c r="B16" s="33"/>
      <c r="C16" s="34"/>
      <c r="D16" s="144"/>
      <c r="E16" s="142"/>
    </row>
    <row r="17" spans="1:5" ht="25.5">
      <c r="A17" s="333" t="s">
        <v>139</v>
      </c>
      <c r="B17" s="133" t="s">
        <v>132</v>
      </c>
      <c r="C17" s="133"/>
      <c r="D17" s="336" t="s">
        <v>121</v>
      </c>
      <c r="E17" s="337"/>
    </row>
    <row r="18" spans="1:5" ht="18.75" customHeight="1">
      <c r="A18" s="332"/>
      <c r="B18" s="58" t="s">
        <v>58</v>
      </c>
      <c r="C18" s="58" t="s">
        <v>60</v>
      </c>
      <c r="D18" s="338"/>
      <c r="E18" s="339"/>
    </row>
    <row r="19" spans="1:5" ht="18" customHeight="1">
      <c r="A19" s="36"/>
      <c r="B19" s="36"/>
      <c r="C19" s="36"/>
      <c r="D19" s="342"/>
      <c r="E19" s="341"/>
    </row>
    <row r="20" spans="1:5" ht="18" customHeight="1">
      <c r="A20" s="32"/>
      <c r="B20" s="25"/>
      <c r="C20" s="25"/>
      <c r="D20" s="340"/>
      <c r="E20" s="341"/>
    </row>
    <row r="21" spans="1:5" ht="18" customHeight="1">
      <c r="A21" s="32"/>
      <c r="B21" s="25"/>
      <c r="C21" s="25"/>
      <c r="D21" s="340"/>
      <c r="E21" s="341"/>
    </row>
    <row r="22" spans="1:5" ht="18" customHeight="1">
      <c r="A22" s="32"/>
      <c r="B22" s="25"/>
      <c r="C22" s="25"/>
      <c r="D22" s="340"/>
      <c r="E22" s="341"/>
    </row>
    <row r="23" spans="1:5" ht="18" customHeight="1">
      <c r="A23" s="32"/>
      <c r="B23" s="25"/>
      <c r="C23" s="25"/>
      <c r="D23" s="340"/>
      <c r="E23" s="341"/>
    </row>
    <row r="24" spans="1:5" ht="18" customHeight="1">
      <c r="A24" s="32"/>
      <c r="B24" s="25"/>
      <c r="C24" s="25"/>
      <c r="D24" s="340"/>
      <c r="E24" s="341"/>
    </row>
    <row r="25" spans="1:5" ht="18" customHeight="1">
      <c r="A25" s="32"/>
      <c r="B25" s="25"/>
      <c r="C25" s="25"/>
      <c r="D25" s="340"/>
      <c r="E25" s="341"/>
    </row>
    <row r="26" spans="1:5" ht="18" customHeight="1">
      <c r="A26" s="32"/>
      <c r="B26" s="25"/>
      <c r="C26" s="25"/>
      <c r="D26" s="340"/>
      <c r="E26" s="341"/>
    </row>
    <row r="27" spans="1:5" ht="18" customHeight="1">
      <c r="A27" s="32"/>
      <c r="B27" s="25"/>
      <c r="C27" s="25"/>
      <c r="D27" s="340"/>
      <c r="E27" s="341"/>
    </row>
    <row r="28" spans="1:5" ht="18" customHeight="1">
      <c r="A28" s="32"/>
      <c r="B28" s="25"/>
      <c r="C28" s="25"/>
      <c r="D28" s="340"/>
      <c r="E28" s="341"/>
    </row>
    <row r="29" spans="1:5" ht="18" customHeight="1">
      <c r="A29" s="32"/>
      <c r="B29" s="25"/>
      <c r="C29" s="25"/>
      <c r="D29" s="340"/>
      <c r="E29" s="341"/>
    </row>
    <row r="30" spans="1:5" ht="18" customHeight="1">
      <c r="A30" s="18"/>
      <c r="B30" s="19"/>
      <c r="C30" s="19"/>
      <c r="D30" s="340"/>
      <c r="E30" s="341"/>
    </row>
    <row r="31" spans="1:5" ht="18" customHeight="1">
      <c r="A31" s="18"/>
      <c r="B31" s="19"/>
      <c r="C31" s="19"/>
      <c r="D31" s="340"/>
      <c r="E31" s="341"/>
    </row>
    <row r="32" ht="13.5">
      <c r="A32" s="48" t="s">
        <v>65</v>
      </c>
    </row>
    <row r="33" ht="13.5">
      <c r="A33" s="48"/>
    </row>
    <row r="34" spans="1:15" ht="39" customHeight="1">
      <c r="A34" s="244" t="s">
        <v>301</v>
      </c>
      <c r="B34" s="298" t="s">
        <v>300</v>
      </c>
      <c r="C34" s="298"/>
      <c r="D34" s="298" t="s">
        <v>299</v>
      </c>
      <c r="E34" s="298"/>
      <c r="F34" s="214"/>
      <c r="G34" s="214"/>
      <c r="I34" s="214"/>
      <c r="J34" s="224"/>
      <c r="K34" s="224"/>
      <c r="M34" s="214"/>
      <c r="N34" s="214"/>
      <c r="O34" s="214"/>
    </row>
    <row r="35" spans="1:15" ht="54.75" customHeight="1">
      <c r="A35" s="187" t="s">
        <v>170</v>
      </c>
      <c r="B35" s="266" t="s">
        <v>172</v>
      </c>
      <c r="C35" s="266"/>
      <c r="D35" s="266" t="s">
        <v>175</v>
      </c>
      <c r="E35" s="266"/>
      <c r="F35" s="205"/>
      <c r="G35" s="205"/>
      <c r="I35" s="205"/>
      <c r="M35" s="205"/>
      <c r="N35" s="205"/>
      <c r="O35" s="205"/>
    </row>
  </sheetData>
  <sheetProtection/>
  <mergeCells count="21">
    <mergeCell ref="D34:E34"/>
    <mergeCell ref="D35:E35"/>
    <mergeCell ref="B34:C34"/>
    <mergeCell ref="B35:C35"/>
    <mergeCell ref="D30:E30"/>
    <mergeCell ref="D31:E31"/>
    <mergeCell ref="D27:E27"/>
    <mergeCell ref="D25:E25"/>
    <mergeCell ref="D26:E26"/>
    <mergeCell ref="D28:E28"/>
    <mergeCell ref="D29:E29"/>
    <mergeCell ref="D19:E19"/>
    <mergeCell ref="D20:E20"/>
    <mergeCell ref="D21:E21"/>
    <mergeCell ref="D22:E22"/>
    <mergeCell ref="A17:A18"/>
    <mergeCell ref="B14:C14"/>
    <mergeCell ref="B15:C15"/>
    <mergeCell ref="D17:E18"/>
    <mergeCell ref="D23:E23"/>
    <mergeCell ref="D24:E24"/>
  </mergeCells>
  <printOptions horizontalCentered="1"/>
  <pageMargins left="0.17" right="0.17"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3.xml><?xml version="1.0" encoding="utf-8"?>
<worksheet xmlns="http://schemas.openxmlformats.org/spreadsheetml/2006/main" xmlns:r="http://schemas.openxmlformats.org/officeDocument/2006/relationships">
  <dimension ref="A1:H28"/>
  <sheetViews>
    <sheetView showGridLines="0" zoomScaleSheetLayoutView="85" zoomScalePageLayoutView="0" workbookViewId="0" topLeftCell="A1">
      <selection activeCell="A1" sqref="A1"/>
    </sheetView>
  </sheetViews>
  <sheetFormatPr defaultColWidth="0" defaultRowHeight="12.75" zeroHeight="1"/>
  <cols>
    <col min="1" max="1" width="10.00390625" style="1" customWidth="1"/>
    <col min="2" max="2" width="15.28125" style="1" bestFit="1" customWidth="1"/>
    <col min="3" max="3" width="13.140625" style="1" bestFit="1" customWidth="1"/>
    <col min="4" max="4" width="13.00390625" style="1" bestFit="1" customWidth="1"/>
    <col min="5" max="5" width="15.28125" style="1" bestFit="1" customWidth="1"/>
    <col min="6" max="6" width="11.7109375" style="1" bestFit="1" customWidth="1"/>
    <col min="7" max="7" width="79.421875" style="1" customWidth="1"/>
    <col min="8" max="16384" width="0" style="1" hidden="1" customWidth="1"/>
  </cols>
  <sheetData>
    <row r="1" ht="17.25">
      <c r="G1" s="28"/>
    </row>
    <row r="2" ht="18">
      <c r="G2" s="22"/>
    </row>
    <row r="3" ht="15">
      <c r="G3" s="30"/>
    </row>
    <row r="4" ht="15">
      <c r="G4" s="30"/>
    </row>
    <row r="5" ht="13.5"/>
    <row r="6" ht="13.5"/>
    <row r="7" spans="1:7" ht="43.5" customHeight="1">
      <c r="A7" s="56" t="s">
        <v>150</v>
      </c>
      <c r="B7" s="56"/>
      <c r="C7" s="56"/>
      <c r="D7" s="56"/>
      <c r="E7" s="56"/>
      <c r="F7" s="56"/>
      <c r="G7" s="56"/>
    </row>
    <row r="8" ht="6.75" customHeight="1"/>
    <row r="9" spans="1:7" ht="17.25" customHeight="1">
      <c r="A9" s="4" t="str">
        <f>+EPCG!A9</f>
        <v>UNIDAD RESPONSABLE: 26PD SERVICIOS DE SALUD PUBLICA DEL D.F.</v>
      </c>
      <c r="B9" s="2"/>
      <c r="C9" s="2"/>
      <c r="D9" s="2"/>
      <c r="E9" s="2"/>
      <c r="F9" s="2"/>
      <c r="G9" s="3"/>
    </row>
    <row r="10" spans="1:7" ht="17.25" customHeight="1">
      <c r="A10" s="4" t="str">
        <f>+EPCG!A10</f>
        <v>PERÍODO: ENERO - MARZO 2010</v>
      </c>
      <c r="B10" s="2"/>
      <c r="C10" s="2"/>
      <c r="D10" s="2"/>
      <c r="E10" s="2"/>
      <c r="F10" s="2"/>
      <c r="G10" s="3"/>
    </row>
    <row r="11" spans="1:8" ht="25.5" customHeight="1">
      <c r="A11" s="282" t="s">
        <v>30</v>
      </c>
      <c r="B11" s="52" t="s">
        <v>11</v>
      </c>
      <c r="C11" s="52"/>
      <c r="D11" s="52"/>
      <c r="E11" s="52"/>
      <c r="F11" s="52"/>
      <c r="G11" s="53" t="s">
        <v>79</v>
      </c>
      <c r="H11" s="8"/>
    </row>
    <row r="12" spans="1:8" ht="54" customHeight="1">
      <c r="A12" s="284"/>
      <c r="B12" s="111" t="s">
        <v>111</v>
      </c>
      <c r="C12" s="111" t="s">
        <v>80</v>
      </c>
      <c r="D12" s="111" t="s">
        <v>112</v>
      </c>
      <c r="E12" s="111" t="s">
        <v>81</v>
      </c>
      <c r="F12" s="111" t="s">
        <v>82</v>
      </c>
      <c r="G12" s="55" t="s">
        <v>115</v>
      </c>
      <c r="H12" s="9"/>
    </row>
    <row r="13" spans="1:7" ht="12.75" customHeight="1">
      <c r="A13" s="14"/>
      <c r="B13" s="14"/>
      <c r="C13" s="14"/>
      <c r="D13" s="14"/>
      <c r="E13" s="14"/>
      <c r="F13" s="14"/>
      <c r="G13" s="46"/>
    </row>
    <row r="14" spans="1:7" ht="28.5" customHeight="1">
      <c r="A14" s="16">
        <v>1000</v>
      </c>
      <c r="B14" s="172"/>
      <c r="C14" s="172"/>
      <c r="D14" s="172"/>
      <c r="E14" s="172"/>
      <c r="F14" s="172"/>
      <c r="G14" s="148"/>
    </row>
    <row r="15" spans="1:7" ht="28.5" customHeight="1">
      <c r="A15" s="16"/>
      <c r="B15" s="172"/>
      <c r="C15" s="172"/>
      <c r="D15" s="172"/>
      <c r="E15" s="172"/>
      <c r="F15" s="172"/>
      <c r="G15" s="149"/>
    </row>
    <row r="16" spans="1:7" ht="28.5" customHeight="1">
      <c r="A16" s="51">
        <v>2000</v>
      </c>
      <c r="B16" s="173"/>
      <c r="C16" s="173"/>
      <c r="D16" s="173"/>
      <c r="E16" s="173"/>
      <c r="F16" s="173"/>
      <c r="G16" s="150"/>
    </row>
    <row r="17" spans="1:7" ht="28.5" customHeight="1">
      <c r="A17" s="18"/>
      <c r="B17" s="174"/>
      <c r="C17" s="174"/>
      <c r="D17" s="174"/>
      <c r="E17" s="174"/>
      <c r="F17" s="174"/>
      <c r="G17" s="151"/>
    </row>
    <row r="18" spans="1:7" ht="28.5" customHeight="1">
      <c r="A18" s="16">
        <v>3000</v>
      </c>
      <c r="B18" s="172"/>
      <c r="C18" s="172"/>
      <c r="D18" s="172"/>
      <c r="E18" s="172"/>
      <c r="F18" s="172"/>
      <c r="G18" s="150"/>
    </row>
    <row r="19" spans="1:7" ht="28.5" customHeight="1">
      <c r="A19" s="18"/>
      <c r="B19" s="174"/>
      <c r="C19" s="174"/>
      <c r="D19" s="174"/>
      <c r="E19" s="174"/>
      <c r="F19" s="174"/>
      <c r="G19" s="151"/>
    </row>
    <row r="20" spans="1:7" ht="28.5" customHeight="1">
      <c r="A20" s="16">
        <v>4000</v>
      </c>
      <c r="B20" s="172"/>
      <c r="C20" s="172"/>
      <c r="D20" s="172"/>
      <c r="E20" s="172"/>
      <c r="F20" s="172"/>
      <c r="G20" s="150"/>
    </row>
    <row r="21" spans="1:7" ht="28.5" customHeight="1">
      <c r="A21" s="16"/>
      <c r="B21" s="172"/>
      <c r="C21" s="172"/>
      <c r="D21" s="172"/>
      <c r="E21" s="172"/>
      <c r="F21" s="172"/>
      <c r="G21" s="151"/>
    </row>
    <row r="22" spans="1:7" ht="28.5" customHeight="1">
      <c r="A22" s="147" t="s">
        <v>18</v>
      </c>
      <c r="B22" s="175"/>
      <c r="C22" s="175"/>
      <c r="D22" s="175"/>
      <c r="E22" s="175"/>
      <c r="F22" s="175"/>
      <c r="G22" s="26"/>
    </row>
    <row r="23" spans="1:7" ht="24.75" customHeight="1">
      <c r="A23" s="179"/>
      <c r="B23" s="180"/>
      <c r="C23" s="180"/>
      <c r="D23" s="180"/>
      <c r="E23" s="180"/>
      <c r="F23" s="180"/>
      <c r="G23" s="181"/>
    </row>
    <row r="24" spans="1:7" ht="24.75" customHeight="1">
      <c r="A24" s="179"/>
      <c r="B24" s="180"/>
      <c r="C24" s="180"/>
      <c r="D24" s="180"/>
      <c r="E24" s="180"/>
      <c r="F24" s="180"/>
      <c r="G24" s="181"/>
    </row>
    <row r="25" spans="1:7" ht="18" customHeight="1">
      <c r="A25" s="267" t="s">
        <v>171</v>
      </c>
      <c r="B25" s="267"/>
      <c r="C25" s="267"/>
      <c r="E25" s="285" t="s">
        <v>242</v>
      </c>
      <c r="F25" s="285"/>
      <c r="G25" s="156" t="s">
        <v>174</v>
      </c>
    </row>
    <row r="26" spans="1:7" ht="55.5" customHeight="1">
      <c r="A26" s="266" t="s">
        <v>170</v>
      </c>
      <c r="B26" s="266"/>
      <c r="C26" s="266"/>
      <c r="E26" s="269" t="s">
        <v>172</v>
      </c>
      <c r="F26" s="269"/>
      <c r="G26" s="187" t="s">
        <v>175</v>
      </c>
    </row>
    <row r="27" spans="1:7" ht="14.25" hidden="1">
      <c r="A27" s="154"/>
      <c r="E27" s="158"/>
      <c r="G27" s="156"/>
    </row>
    <row r="28" ht="13.5" hidden="1">
      <c r="E28" s="171"/>
    </row>
  </sheetData>
  <sheetProtection/>
  <mergeCells count="5">
    <mergeCell ref="A25:C25"/>
    <mergeCell ref="A26:C26"/>
    <mergeCell ref="A11:A12"/>
    <mergeCell ref="E26:F26"/>
    <mergeCell ref="E25:F25"/>
  </mergeCells>
  <printOptions horizontalCentered="1"/>
  <pageMargins left="0.17" right="0.17"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4.xml><?xml version="1.0" encoding="utf-8"?>
<worksheet xmlns="http://schemas.openxmlformats.org/spreadsheetml/2006/main" xmlns:r="http://schemas.openxmlformats.org/officeDocument/2006/relationships">
  <dimension ref="A1:H37"/>
  <sheetViews>
    <sheetView showGridLines="0" zoomScaleSheetLayoutView="85" zoomScalePageLayoutView="0" workbookViewId="0" topLeftCell="A1">
      <selection activeCell="A1" sqref="A1"/>
    </sheetView>
  </sheetViews>
  <sheetFormatPr defaultColWidth="0" defaultRowHeight="12.75" zeroHeight="1"/>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0" style="1" hidden="1" customWidth="1"/>
  </cols>
  <sheetData>
    <row r="1" ht="17.25">
      <c r="G1" s="28"/>
    </row>
    <row r="2" ht="15">
      <c r="G2" s="30"/>
    </row>
    <row r="3" ht="15">
      <c r="G3" s="30"/>
    </row>
    <row r="4" ht="13.5"/>
    <row r="5" ht="13.5"/>
    <row r="6" ht="13.5"/>
    <row r="7" ht="13.5"/>
    <row r="8" spans="1:7" ht="34.5" customHeight="1">
      <c r="A8" s="56" t="s">
        <v>56</v>
      </c>
      <c r="B8" s="56"/>
      <c r="C8" s="57"/>
      <c r="D8" s="57"/>
      <c r="E8" s="57"/>
      <c r="F8" s="57"/>
      <c r="G8" s="57"/>
    </row>
    <row r="9" ht="5.25" customHeight="1"/>
    <row r="10" spans="1:7" ht="19.5" customHeight="1">
      <c r="A10" s="4" t="str">
        <f>+EPCG!A9</f>
        <v>UNIDAD RESPONSABLE: 26PD SERVICIOS DE SALUD PUBLICA DEL D.F.</v>
      </c>
      <c r="B10" s="24"/>
      <c r="C10" s="2"/>
      <c r="D10" s="2"/>
      <c r="E10" s="2"/>
      <c r="F10" s="2"/>
      <c r="G10" s="3"/>
    </row>
    <row r="11" spans="1:7" ht="19.5" customHeight="1">
      <c r="A11" s="4" t="str">
        <f>+EPCG!A10</f>
        <v>PERÍODO: ENERO - MARZO 2010</v>
      </c>
      <c r="B11" s="24"/>
      <c r="C11" s="2"/>
      <c r="D11" s="2"/>
      <c r="E11" s="2"/>
      <c r="F11" s="2"/>
      <c r="G11" s="3"/>
    </row>
    <row r="12" spans="1:8" ht="21.75" customHeight="1">
      <c r="A12" s="81" t="s">
        <v>11</v>
      </c>
      <c r="B12" s="78"/>
      <c r="C12" s="79"/>
      <c r="D12" s="79"/>
      <c r="E12" s="79"/>
      <c r="F12" s="79"/>
      <c r="G12" s="80"/>
      <c r="H12" s="9"/>
    </row>
    <row r="13" spans="1:7" ht="13.5" customHeight="1">
      <c r="A13" s="16" t="s">
        <v>63</v>
      </c>
      <c r="B13" s="294" t="s">
        <v>64</v>
      </c>
      <c r="C13" s="295"/>
      <c r="D13" s="294" t="s">
        <v>9</v>
      </c>
      <c r="E13" s="295"/>
      <c r="F13" s="294" t="s">
        <v>10</v>
      </c>
      <c r="G13" s="295"/>
    </row>
    <row r="14" spans="1:7" ht="18" customHeight="1">
      <c r="A14" s="176">
        <v>3048740840</v>
      </c>
      <c r="B14" s="290">
        <v>3050144250.99</v>
      </c>
      <c r="C14" s="291"/>
      <c r="D14" s="290">
        <f>+B14-A14</f>
        <v>1403410.9899997711</v>
      </c>
      <c r="E14" s="296"/>
      <c r="F14" s="290">
        <f>((B14/A14)-1)*100</f>
        <v>0.04603247910044406</v>
      </c>
      <c r="G14" s="291"/>
    </row>
    <row r="15" spans="1:7" ht="9" customHeight="1">
      <c r="A15" s="33"/>
      <c r="B15" s="33"/>
      <c r="C15" s="33"/>
      <c r="D15" s="33"/>
      <c r="E15" s="33"/>
      <c r="F15" s="34"/>
      <c r="G15" s="35"/>
    </row>
    <row r="16" spans="1:7" ht="13.5">
      <c r="A16" s="292" t="s">
        <v>68</v>
      </c>
      <c r="B16" s="282" t="s">
        <v>107</v>
      </c>
      <c r="C16" s="282" t="s">
        <v>58</v>
      </c>
      <c r="D16" s="282" t="s">
        <v>60</v>
      </c>
      <c r="E16" s="282" t="s">
        <v>34</v>
      </c>
      <c r="F16" s="282" t="s">
        <v>19</v>
      </c>
      <c r="G16" s="282" t="s">
        <v>20</v>
      </c>
    </row>
    <row r="17" spans="1:7" ht="13.5">
      <c r="A17" s="293"/>
      <c r="B17" s="283"/>
      <c r="C17" s="283"/>
      <c r="D17" s="283"/>
      <c r="E17" s="283"/>
      <c r="F17" s="283"/>
      <c r="G17" s="283"/>
    </row>
    <row r="18" spans="1:7" ht="18" customHeight="1">
      <c r="A18" s="36"/>
      <c r="B18" s="36"/>
      <c r="C18" s="36"/>
      <c r="D18" s="36"/>
      <c r="E18" s="36"/>
      <c r="F18" s="36"/>
      <c r="G18" s="36"/>
    </row>
    <row r="19" spans="1:7" ht="18" customHeight="1">
      <c r="A19" s="32"/>
      <c r="B19" s="32"/>
      <c r="C19" s="25"/>
      <c r="D19" s="25"/>
      <c r="E19" s="25"/>
      <c r="F19" s="25"/>
      <c r="G19" s="26"/>
    </row>
    <row r="20" spans="1:7" ht="18" customHeight="1">
      <c r="A20" s="32"/>
      <c r="B20" s="32"/>
      <c r="C20" s="25"/>
      <c r="D20" s="25"/>
      <c r="E20" s="25"/>
      <c r="F20" s="25"/>
      <c r="G20" s="26"/>
    </row>
    <row r="21" spans="1:7" ht="18" customHeight="1">
      <c r="A21" s="32"/>
      <c r="B21" s="32"/>
      <c r="C21" s="25"/>
      <c r="D21" s="25"/>
      <c r="E21" s="25"/>
      <c r="F21" s="25"/>
      <c r="G21" s="26"/>
    </row>
    <row r="22" spans="1:7" ht="18" customHeight="1">
      <c r="A22" s="32"/>
      <c r="B22" s="32"/>
      <c r="C22" s="25"/>
      <c r="D22" s="25"/>
      <c r="E22" s="25"/>
      <c r="F22" s="25"/>
      <c r="G22" s="26"/>
    </row>
    <row r="23" spans="1:7" ht="18" customHeight="1">
      <c r="A23" s="32"/>
      <c r="B23" s="32"/>
      <c r="C23" s="25"/>
      <c r="D23" s="25"/>
      <c r="E23" s="25"/>
      <c r="F23" s="25"/>
      <c r="G23" s="26"/>
    </row>
    <row r="24" spans="1:7" ht="18" customHeight="1">
      <c r="A24" s="32"/>
      <c r="B24" s="32"/>
      <c r="C24" s="25"/>
      <c r="D24" s="25"/>
      <c r="E24" s="25"/>
      <c r="F24" s="25"/>
      <c r="G24" s="26"/>
    </row>
    <row r="25" spans="1:7" ht="18" customHeight="1">
      <c r="A25" s="32"/>
      <c r="B25" s="32"/>
      <c r="C25" s="25"/>
      <c r="D25" s="25"/>
      <c r="E25" s="25"/>
      <c r="F25" s="25"/>
      <c r="G25" s="26"/>
    </row>
    <row r="26" spans="1:7" ht="18" customHeight="1">
      <c r="A26" s="32"/>
      <c r="B26" s="32"/>
      <c r="C26" s="25"/>
      <c r="D26" s="25"/>
      <c r="E26" s="25"/>
      <c r="F26" s="25"/>
      <c r="G26" s="26"/>
    </row>
    <row r="27" spans="1:7" ht="18" customHeight="1">
      <c r="A27" s="32"/>
      <c r="B27" s="32"/>
      <c r="C27" s="25"/>
      <c r="D27" s="25"/>
      <c r="E27" s="25"/>
      <c r="F27" s="25"/>
      <c r="G27" s="26"/>
    </row>
    <row r="28" spans="1:7" ht="18" customHeight="1">
      <c r="A28" s="32"/>
      <c r="B28" s="32"/>
      <c r="C28" s="25"/>
      <c r="D28" s="25"/>
      <c r="E28" s="25"/>
      <c r="F28" s="25"/>
      <c r="G28" s="26"/>
    </row>
    <row r="29" spans="1:7" ht="18" customHeight="1">
      <c r="A29" s="32"/>
      <c r="B29" s="32"/>
      <c r="C29" s="25"/>
      <c r="D29" s="25"/>
      <c r="E29" s="25"/>
      <c r="F29" s="25"/>
      <c r="G29" s="26"/>
    </row>
    <row r="30" spans="1:7" ht="18" customHeight="1">
      <c r="A30" s="32"/>
      <c r="B30" s="32"/>
      <c r="C30" s="25"/>
      <c r="D30" s="25"/>
      <c r="E30" s="25"/>
      <c r="F30" s="25"/>
      <c r="G30" s="26"/>
    </row>
    <row r="31" spans="1:7" ht="18" customHeight="1">
      <c r="A31" s="18"/>
      <c r="B31" s="18"/>
      <c r="C31" s="19"/>
      <c r="D31" s="19"/>
      <c r="E31" s="19"/>
      <c r="F31" s="19"/>
      <c r="G31" s="20"/>
    </row>
    <row r="32" spans="1:7" ht="18" customHeight="1">
      <c r="A32" s="18"/>
      <c r="B32" s="18"/>
      <c r="C32" s="19"/>
      <c r="D32" s="19"/>
      <c r="E32" s="19"/>
      <c r="F32" s="19"/>
      <c r="G32" s="20"/>
    </row>
    <row r="33" ht="13.5">
      <c r="A33" s="48" t="s">
        <v>65</v>
      </c>
    </row>
    <row r="34" ht="13.5"/>
    <row r="35" ht="13.5"/>
    <row r="36" spans="1:7" ht="18" customHeight="1">
      <c r="A36" s="156" t="s">
        <v>171</v>
      </c>
      <c r="B36" s="158"/>
      <c r="C36" s="285" t="s">
        <v>242</v>
      </c>
      <c r="D36" s="285"/>
      <c r="F36" s="267" t="s">
        <v>243</v>
      </c>
      <c r="G36" s="267"/>
    </row>
    <row r="37" spans="1:7" ht="55.5" customHeight="1">
      <c r="A37" s="187" t="s">
        <v>170</v>
      </c>
      <c r="B37" s="205"/>
      <c r="C37" s="269" t="s">
        <v>172</v>
      </c>
      <c r="D37" s="269"/>
      <c r="F37" s="266" t="s">
        <v>175</v>
      </c>
      <c r="G37" s="266"/>
    </row>
  </sheetData>
  <sheetProtection/>
  <mergeCells count="17">
    <mergeCell ref="F13:G13"/>
    <mergeCell ref="B13:C13"/>
    <mergeCell ref="D13:E13"/>
    <mergeCell ref="C16:C17"/>
    <mergeCell ref="D16:D17"/>
    <mergeCell ref="E16:E17"/>
    <mergeCell ref="G16:G17"/>
    <mergeCell ref="F16:F17"/>
    <mergeCell ref="D14:E14"/>
    <mergeCell ref="F14:G14"/>
    <mergeCell ref="F36:G36"/>
    <mergeCell ref="F37:G37"/>
    <mergeCell ref="C37:D37"/>
    <mergeCell ref="C36:D36"/>
    <mergeCell ref="B14:C14"/>
    <mergeCell ref="A16:A17"/>
    <mergeCell ref="B16:B17"/>
  </mergeCells>
  <printOptions horizontalCentered="1"/>
  <pageMargins left="0.17" right="0.17" top="0.35433070866141736" bottom="0.35433070866141736" header="0" footer="0.1968503937007874"/>
  <pageSetup horizontalDpi="600" verticalDpi="600" orientation="landscape" scale="85" r:id="rId2"/>
  <headerFooter alignWithMargins="0">
    <oddFooter>&amp;R&amp;"Palatino Linotype,Negrita"&amp;9Informe de Avance Trimestral
Enero-Marzo 2010</oddFooter>
  </headerFooter>
  <drawing r:id="rId1"/>
</worksheet>
</file>

<file path=xl/worksheets/sheet5.xml><?xml version="1.0" encoding="utf-8"?>
<worksheet xmlns="http://schemas.openxmlformats.org/spreadsheetml/2006/main" xmlns:r="http://schemas.openxmlformats.org/officeDocument/2006/relationships">
  <dimension ref="B1:F29"/>
  <sheetViews>
    <sheetView showGridLines="0" zoomScaleSheetLayoutView="85" zoomScalePageLayoutView="0" workbookViewId="0" topLeftCell="A1">
      <selection activeCell="A1" sqref="A1"/>
    </sheetView>
  </sheetViews>
  <sheetFormatPr defaultColWidth="0" defaultRowHeight="12.75" zeroHeight="1"/>
  <cols>
    <col min="1" max="1" width="2.28125" style="1" customWidth="1"/>
    <col min="2" max="2" width="37.7109375" style="1" customWidth="1"/>
    <col min="3" max="3" width="30.57421875" style="1" customWidth="1"/>
    <col min="4" max="4" width="26.7109375" style="1" customWidth="1"/>
    <col min="5" max="5" width="30.140625" style="1" customWidth="1"/>
    <col min="6" max="6" width="9.8515625" style="1" customWidth="1"/>
    <col min="7" max="16384" width="0" style="1" hidden="1" customWidth="1"/>
  </cols>
  <sheetData>
    <row r="1" ht="17.25">
      <c r="E1" s="28"/>
    </row>
    <row r="2" ht="18">
      <c r="E2" s="22"/>
    </row>
    <row r="3" ht="15">
      <c r="E3" s="30"/>
    </row>
    <row r="4" ht="15">
      <c r="E4" s="30"/>
    </row>
    <row r="5" ht="13.5"/>
    <row r="6" ht="13.5"/>
    <row r="7" spans="2:5" ht="34.5" customHeight="1">
      <c r="B7" s="56" t="s">
        <v>21</v>
      </c>
      <c r="C7" s="56"/>
      <c r="D7" s="57"/>
      <c r="E7" s="57"/>
    </row>
    <row r="8" ht="7.5" customHeight="1"/>
    <row r="9" spans="2:5" ht="19.5" customHeight="1">
      <c r="B9" s="4" t="str">
        <f>+EPCG!A9</f>
        <v>UNIDAD RESPONSABLE: 26PD SERVICIOS DE SALUD PUBLICA DEL D.F.</v>
      </c>
      <c r="C9" s="2"/>
      <c r="D9" s="2"/>
      <c r="E9" s="3"/>
    </row>
    <row r="10" spans="2:5" ht="19.5" customHeight="1">
      <c r="B10" s="4" t="str">
        <f>+EPCG!A10</f>
        <v>PERÍODO: ENERO - MARZO 2010</v>
      </c>
      <c r="C10" s="2"/>
      <c r="D10" s="2"/>
      <c r="E10" s="3"/>
    </row>
    <row r="11" spans="2:5" ht="45.75" customHeight="1">
      <c r="B11" s="58" t="s">
        <v>6</v>
      </c>
      <c r="C11" s="58" t="s">
        <v>71</v>
      </c>
      <c r="D11" s="58" t="s">
        <v>22</v>
      </c>
      <c r="E11" s="59" t="s">
        <v>23</v>
      </c>
    </row>
    <row r="12" spans="2:5" ht="18" customHeight="1">
      <c r="B12" s="36"/>
      <c r="C12" s="36"/>
      <c r="D12" s="36"/>
      <c r="E12" s="36"/>
    </row>
    <row r="13" spans="2:5" ht="14.25">
      <c r="B13" s="32"/>
      <c r="C13" s="25"/>
      <c r="D13" s="50"/>
      <c r="E13" s="26"/>
    </row>
    <row r="14" spans="2:5" ht="18" customHeight="1">
      <c r="B14" s="32"/>
      <c r="C14" s="25"/>
      <c r="D14" s="25"/>
      <c r="E14" s="26"/>
    </row>
    <row r="15" spans="2:5" ht="18" customHeight="1">
      <c r="B15" s="32"/>
      <c r="C15" s="25"/>
      <c r="D15" s="25"/>
      <c r="E15" s="26"/>
    </row>
    <row r="16" spans="2:5" ht="18" customHeight="1">
      <c r="B16" s="32"/>
      <c r="C16" s="25"/>
      <c r="D16" s="25"/>
      <c r="E16" s="26"/>
    </row>
    <row r="17" spans="2:5" ht="18" customHeight="1">
      <c r="B17" s="32"/>
      <c r="C17" s="25"/>
      <c r="D17" s="25"/>
      <c r="E17" s="26"/>
    </row>
    <row r="18" spans="2:5" ht="18" customHeight="1">
      <c r="B18" s="32"/>
      <c r="C18" s="25"/>
      <c r="D18" s="25"/>
      <c r="E18" s="26"/>
    </row>
    <row r="19" spans="2:5" ht="18" customHeight="1">
      <c r="B19" s="32"/>
      <c r="C19" s="25"/>
      <c r="D19" s="25"/>
      <c r="E19" s="26"/>
    </row>
    <row r="20" spans="2:5" ht="18" customHeight="1">
      <c r="B20" s="32"/>
      <c r="C20" s="25"/>
      <c r="D20" s="25"/>
      <c r="E20" s="26"/>
    </row>
    <row r="21" spans="2:5" ht="18" customHeight="1">
      <c r="B21" s="32"/>
      <c r="C21" s="25"/>
      <c r="D21" s="25"/>
      <c r="E21" s="26"/>
    </row>
    <row r="22" spans="2:5" ht="18" customHeight="1">
      <c r="B22" s="32"/>
      <c r="C22" s="25"/>
      <c r="D22" s="25"/>
      <c r="E22" s="26"/>
    </row>
    <row r="23" spans="2:5" ht="18" customHeight="1">
      <c r="B23" s="32"/>
      <c r="C23" s="25"/>
      <c r="D23" s="25"/>
      <c r="E23" s="26"/>
    </row>
    <row r="24" spans="2:5" ht="18" customHeight="1">
      <c r="B24" s="18"/>
      <c r="C24" s="19"/>
      <c r="D24" s="19"/>
      <c r="E24" s="20"/>
    </row>
    <row r="25" ht="13.5">
      <c r="B25" s="48" t="s">
        <v>65</v>
      </c>
    </row>
    <row r="26" ht="13.5"/>
    <row r="27" spans="2:6" ht="18" customHeight="1">
      <c r="B27" s="156" t="s">
        <v>171</v>
      </c>
      <c r="C27" s="285" t="s">
        <v>244</v>
      </c>
      <c r="D27" s="285"/>
      <c r="E27" s="267" t="s">
        <v>243</v>
      </c>
      <c r="F27" s="267"/>
    </row>
    <row r="28" spans="2:6" ht="55.5" customHeight="1">
      <c r="B28" s="187" t="s">
        <v>170</v>
      </c>
      <c r="C28" s="269" t="s">
        <v>172</v>
      </c>
      <c r="D28" s="269"/>
      <c r="E28" s="266" t="s">
        <v>175</v>
      </c>
      <c r="F28" s="266"/>
    </row>
    <row r="29" ht="14.25" hidden="1">
      <c r="D29" s="156"/>
    </row>
  </sheetData>
  <sheetProtection/>
  <mergeCells count="4">
    <mergeCell ref="E27:F27"/>
    <mergeCell ref="E28:F28"/>
    <mergeCell ref="C27:D27"/>
    <mergeCell ref="C28:D28"/>
  </mergeCells>
  <printOptions horizontalCentered="1"/>
  <pageMargins left="0.17" right="0.18" top="0.35433070866141736" bottom="0.35433070866141736" header="0" footer="0.1968503937007874"/>
  <pageSetup horizontalDpi="600" verticalDpi="600" orientation="landscape" r:id="rId2"/>
  <headerFooter alignWithMargins="0">
    <oddFooter>&amp;R&amp;"Palatino Linotype,Negrita"&amp;9Informe de Avance Trimestral
Enero-Marzo 2010</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zoomScaleSheetLayoutView="85" zoomScalePageLayoutView="0" workbookViewId="0" topLeftCell="A1">
      <selection activeCell="A1" sqref="A1"/>
    </sheetView>
  </sheetViews>
  <sheetFormatPr defaultColWidth="0" defaultRowHeight="12.75" zeroHeight="1"/>
  <cols>
    <col min="1" max="1" width="19.8515625" style="1" customWidth="1"/>
    <col min="2" max="2" width="24.57421875" style="1" customWidth="1"/>
    <col min="3" max="3" width="16.00390625" style="1" customWidth="1"/>
    <col min="4" max="4" width="35.421875" style="1" customWidth="1"/>
    <col min="5" max="5" width="12.8515625" style="1" customWidth="1"/>
    <col min="6" max="6" width="36.421875" style="1" customWidth="1"/>
    <col min="7" max="7" width="26.8515625" style="1" customWidth="1"/>
    <col min="8" max="8" width="19.8515625" style="1" customWidth="1"/>
    <col min="9" max="9" width="20.57421875" style="1" customWidth="1"/>
    <col min="10" max="16384" width="0" style="1" hidden="1" customWidth="1"/>
  </cols>
  <sheetData>
    <row r="1" ht="17.25">
      <c r="I1" s="28"/>
    </row>
    <row r="2" ht="18">
      <c r="I2" s="22"/>
    </row>
    <row r="3" ht="15">
      <c r="I3" s="30"/>
    </row>
    <row r="4" ht="15">
      <c r="I4" s="30"/>
    </row>
    <row r="5" ht="13.5"/>
    <row r="6" ht="13.5"/>
    <row r="7" spans="1:9" ht="15">
      <c r="A7" s="56" t="s">
        <v>29</v>
      </c>
      <c r="B7" s="56"/>
      <c r="C7" s="57"/>
      <c r="D7" s="57"/>
      <c r="E7" s="57"/>
      <c r="F7" s="57"/>
      <c r="G7" s="57"/>
      <c r="H7" s="57"/>
      <c r="I7" s="57"/>
    </row>
    <row r="8" ht="6.75" customHeight="1"/>
    <row r="9" spans="1:9" ht="19.5" customHeight="1">
      <c r="A9" s="4" t="str">
        <f>+EPCG!A9</f>
        <v>UNIDAD RESPONSABLE: 26PD SERVICIOS DE SALUD PUBLICA DEL D.F.</v>
      </c>
      <c r="B9" s="24"/>
      <c r="C9" s="24"/>
      <c r="D9" s="24"/>
      <c r="E9" s="24"/>
      <c r="F9" s="2"/>
      <c r="G9" s="2"/>
      <c r="H9" s="2"/>
      <c r="I9" s="3"/>
    </row>
    <row r="10" spans="1:9" ht="19.5" customHeight="1">
      <c r="A10" s="4" t="str">
        <f>+EPCG!A10</f>
        <v>PERÍODO: ENERO - MARZO 2010</v>
      </c>
      <c r="B10" s="24"/>
      <c r="C10" s="24"/>
      <c r="D10" s="24"/>
      <c r="E10" s="24"/>
      <c r="F10" s="2"/>
      <c r="G10" s="2"/>
      <c r="H10" s="2"/>
      <c r="I10" s="3"/>
    </row>
    <row r="11" spans="1:9" ht="51" customHeight="1">
      <c r="A11" s="58" t="s">
        <v>36</v>
      </c>
      <c r="B11" s="58" t="s">
        <v>1</v>
      </c>
      <c r="C11" s="58" t="s">
        <v>138</v>
      </c>
      <c r="D11" s="58" t="s">
        <v>157</v>
      </c>
      <c r="E11" s="58" t="s">
        <v>83</v>
      </c>
      <c r="F11" s="58" t="s">
        <v>149</v>
      </c>
      <c r="G11" s="58" t="s">
        <v>25</v>
      </c>
      <c r="H11" s="58" t="s">
        <v>158</v>
      </c>
      <c r="I11" s="58" t="s">
        <v>8</v>
      </c>
    </row>
    <row r="12" spans="1:9" ht="14.25" customHeight="1">
      <c r="A12" s="36"/>
      <c r="B12" s="36"/>
      <c r="C12" s="36"/>
      <c r="D12" s="36"/>
      <c r="E12" s="36"/>
      <c r="F12" s="36"/>
      <c r="G12" s="36"/>
      <c r="H12" s="36"/>
      <c r="I12" s="36"/>
    </row>
    <row r="13" spans="1:9" ht="409.5">
      <c r="A13" s="186" t="s">
        <v>245</v>
      </c>
      <c r="B13" s="186" t="s">
        <v>246</v>
      </c>
      <c r="C13" s="186" t="s">
        <v>247</v>
      </c>
      <c r="D13" s="206" t="s">
        <v>316</v>
      </c>
      <c r="E13" s="212">
        <v>219452162.68</v>
      </c>
      <c r="F13" s="206" t="s">
        <v>253</v>
      </c>
      <c r="G13" s="206" t="s">
        <v>250</v>
      </c>
      <c r="H13" s="206" t="s">
        <v>315</v>
      </c>
      <c r="I13" s="206" t="s">
        <v>256</v>
      </c>
    </row>
    <row r="14" spans="1:9" ht="193.5" customHeight="1">
      <c r="A14" s="186" t="s">
        <v>245</v>
      </c>
      <c r="B14" s="186" t="s">
        <v>246</v>
      </c>
      <c r="C14" s="186" t="s">
        <v>248</v>
      </c>
      <c r="D14" s="32"/>
      <c r="E14" s="212">
        <v>8950520.82</v>
      </c>
      <c r="F14" s="206" t="s">
        <v>254</v>
      </c>
      <c r="G14" s="206" t="s">
        <v>251</v>
      </c>
      <c r="H14" s="26"/>
      <c r="I14" s="206" t="s">
        <v>257</v>
      </c>
    </row>
    <row r="15" spans="1:9" ht="141" customHeight="1">
      <c r="A15" s="186" t="s">
        <v>245</v>
      </c>
      <c r="B15" s="186" t="s">
        <v>246</v>
      </c>
      <c r="C15" s="186" t="s">
        <v>249</v>
      </c>
      <c r="D15" s="32"/>
      <c r="E15" s="212">
        <v>82471771.88</v>
      </c>
      <c r="F15" s="206" t="s">
        <v>255</v>
      </c>
      <c r="G15" s="206" t="s">
        <v>252</v>
      </c>
      <c r="H15" s="26"/>
      <c r="I15" s="206" t="s">
        <v>258</v>
      </c>
    </row>
    <row r="16" spans="1:5" ht="14.25">
      <c r="A16" s="48" t="s">
        <v>65</v>
      </c>
      <c r="B16" s="31"/>
      <c r="C16" s="31"/>
      <c r="D16" s="31"/>
      <c r="E16" s="31"/>
    </row>
    <row r="17" ht="58.5" customHeight="1"/>
    <row r="18" spans="1:9" ht="18" customHeight="1">
      <c r="A18" s="267" t="s">
        <v>171</v>
      </c>
      <c r="B18" s="267"/>
      <c r="D18" s="204"/>
      <c r="E18" s="285" t="s">
        <v>244</v>
      </c>
      <c r="F18" s="285"/>
      <c r="H18" s="267" t="s">
        <v>243</v>
      </c>
      <c r="I18" s="267"/>
    </row>
    <row r="19" spans="1:9" ht="55.5" customHeight="1">
      <c r="A19" s="266" t="s">
        <v>170</v>
      </c>
      <c r="B19" s="266"/>
      <c r="D19" s="203"/>
      <c r="E19" s="269" t="s">
        <v>172</v>
      </c>
      <c r="F19" s="269"/>
      <c r="H19" s="266" t="s">
        <v>175</v>
      </c>
      <c r="I19" s="266"/>
    </row>
  </sheetData>
  <sheetProtection/>
  <mergeCells count="6">
    <mergeCell ref="H19:I19"/>
    <mergeCell ref="H18:I18"/>
    <mergeCell ref="E18:F18"/>
    <mergeCell ref="E19:F19"/>
    <mergeCell ref="A18:B18"/>
    <mergeCell ref="A19:B19"/>
  </mergeCells>
  <printOptions horizontalCentered="1"/>
  <pageMargins left="0.15748031496062992" right="0.15748031496062992" top="0.15748031496062992" bottom="0.35433070866141736" header="0" footer="0.1968503937007874"/>
  <pageSetup horizontalDpi="600" verticalDpi="600" orientation="landscape" scale="65" r:id="rId2"/>
  <headerFooter alignWithMargins="0">
    <oddFooter>&amp;R&amp;"Palatino Linotype,Negrita"&amp;9Informe de Avance Trimestral
Enero-Marzo 2010</oddFooter>
  </headerFooter>
  <drawing r:id="rId1"/>
</worksheet>
</file>

<file path=xl/worksheets/sheet7.xml><?xml version="1.0" encoding="utf-8"?>
<worksheet xmlns="http://schemas.openxmlformats.org/spreadsheetml/2006/main" xmlns:r="http://schemas.openxmlformats.org/officeDocument/2006/relationships">
  <dimension ref="A1:I19"/>
  <sheetViews>
    <sheetView showGridLines="0" zoomScaleSheetLayoutView="70" zoomScalePageLayoutView="0" workbookViewId="0" topLeftCell="A1">
      <selection activeCell="A1" sqref="A1"/>
    </sheetView>
  </sheetViews>
  <sheetFormatPr defaultColWidth="0" defaultRowHeight="12.75" zeroHeight="1"/>
  <cols>
    <col min="1" max="1" width="19.8515625" style="1" customWidth="1"/>
    <col min="2" max="2" width="12.421875" style="1" customWidth="1"/>
    <col min="3" max="3" width="21.140625" style="1" customWidth="1"/>
    <col min="4" max="4" width="17.421875" style="1" customWidth="1"/>
    <col min="5" max="5" width="10.7109375" style="1" bestFit="1" customWidth="1"/>
    <col min="6" max="6" width="56.421875" style="1" customWidth="1"/>
    <col min="7" max="7" width="15.421875" style="1" customWidth="1"/>
    <col min="8" max="8" width="19.8515625" style="1" customWidth="1"/>
    <col min="9" max="9" width="20.57421875" style="1" customWidth="1"/>
    <col min="10" max="16384" width="0" style="1" hidden="1" customWidth="1"/>
  </cols>
  <sheetData>
    <row r="1" ht="17.25">
      <c r="I1" s="28"/>
    </row>
    <row r="2" ht="18">
      <c r="I2" s="22"/>
    </row>
    <row r="3" ht="15">
      <c r="I3" s="30"/>
    </row>
    <row r="4" ht="15">
      <c r="I4" s="30"/>
    </row>
    <row r="5" ht="13.5"/>
    <row r="6" ht="13.5"/>
    <row r="7" spans="1:9" ht="34.5" customHeight="1">
      <c r="A7" s="56" t="s">
        <v>145</v>
      </c>
      <c r="B7" s="56"/>
      <c r="C7" s="57"/>
      <c r="D7" s="57"/>
      <c r="E7" s="57"/>
      <c r="F7" s="57"/>
      <c r="G7" s="57"/>
      <c r="H7" s="57"/>
      <c r="I7" s="57"/>
    </row>
    <row r="8" ht="6.75" customHeight="1"/>
    <row r="9" spans="1:9" ht="19.5" customHeight="1">
      <c r="A9" s="4" t="str">
        <f>+EPCG!A9</f>
        <v>UNIDAD RESPONSABLE: 26PD SERVICIOS DE SALUD PUBLICA DEL D.F.</v>
      </c>
      <c r="B9" s="24"/>
      <c r="C9" s="24"/>
      <c r="D9" s="24"/>
      <c r="E9" s="24"/>
      <c r="F9" s="2"/>
      <c r="G9" s="2"/>
      <c r="H9" s="2"/>
      <c r="I9" s="3"/>
    </row>
    <row r="10" spans="1:9" ht="19.5" customHeight="1">
      <c r="A10" s="4" t="str">
        <f>+EPCG!A10</f>
        <v>PERÍODO: ENERO - MARZO 2010</v>
      </c>
      <c r="B10" s="24"/>
      <c r="C10" s="24"/>
      <c r="D10" s="24"/>
      <c r="E10" s="24"/>
      <c r="F10" s="2"/>
      <c r="G10" s="2"/>
      <c r="H10" s="2"/>
      <c r="I10" s="3"/>
    </row>
    <row r="11" spans="1:9" ht="66" customHeight="1">
      <c r="A11" s="58" t="s">
        <v>36</v>
      </c>
      <c r="B11" s="58" t="s">
        <v>1</v>
      </c>
      <c r="C11" s="58" t="s">
        <v>138</v>
      </c>
      <c r="D11" s="58" t="s">
        <v>157</v>
      </c>
      <c r="E11" s="58" t="s">
        <v>83</v>
      </c>
      <c r="F11" s="58" t="s">
        <v>149</v>
      </c>
      <c r="G11" s="58" t="s">
        <v>25</v>
      </c>
      <c r="H11" s="58" t="s">
        <v>158</v>
      </c>
      <c r="I11" s="58" t="s">
        <v>8</v>
      </c>
    </row>
    <row r="12" spans="1:9" ht="14.25" customHeight="1">
      <c r="A12" s="36"/>
      <c r="B12" s="36"/>
      <c r="C12" s="36"/>
      <c r="D12" s="36"/>
      <c r="E12" s="36"/>
      <c r="F12" s="36"/>
      <c r="G12" s="36"/>
      <c r="H12" s="36"/>
      <c r="I12" s="36"/>
    </row>
    <row r="13" spans="1:9" s="209" customFormat="1" ht="357" customHeight="1">
      <c r="A13" s="207" t="s">
        <v>263</v>
      </c>
      <c r="B13" s="207" t="s">
        <v>261</v>
      </c>
      <c r="C13" s="207" t="s">
        <v>259</v>
      </c>
      <c r="D13" s="207" t="s">
        <v>262</v>
      </c>
      <c r="E13" s="185">
        <v>169262.7</v>
      </c>
      <c r="F13" s="207" t="s">
        <v>260</v>
      </c>
      <c r="G13" s="210">
        <v>1227394</v>
      </c>
      <c r="H13" s="208" t="s">
        <v>264</v>
      </c>
      <c r="I13" s="206" t="s">
        <v>265</v>
      </c>
    </row>
    <row r="14" spans="1:9" ht="18" customHeight="1">
      <c r="A14" s="32"/>
      <c r="B14" s="32"/>
      <c r="C14" s="32"/>
      <c r="D14" s="32"/>
      <c r="E14" s="32"/>
      <c r="F14" s="25"/>
      <c r="G14" s="26"/>
      <c r="H14" s="26"/>
      <c r="I14" s="26"/>
    </row>
    <row r="15" spans="1:5" ht="14.25">
      <c r="A15" s="48" t="s">
        <v>65</v>
      </c>
      <c r="B15" s="31"/>
      <c r="C15" s="31"/>
      <c r="D15" s="31"/>
      <c r="E15" s="31"/>
    </row>
    <row r="16" ht="13.5"/>
    <row r="17" spans="1:8" ht="69.75" customHeight="1">
      <c r="A17" s="153"/>
      <c r="E17" s="155"/>
      <c r="G17" s="157"/>
      <c r="H17" s="157"/>
    </row>
    <row r="18" spans="1:9" ht="18" customHeight="1">
      <c r="A18" s="267" t="s">
        <v>171</v>
      </c>
      <c r="B18" s="267"/>
      <c r="C18" s="267"/>
      <c r="D18" s="297" t="s">
        <v>244</v>
      </c>
      <c r="E18" s="297"/>
      <c r="F18" s="297"/>
      <c r="G18" s="267" t="s">
        <v>243</v>
      </c>
      <c r="H18" s="267"/>
      <c r="I18" s="267"/>
    </row>
    <row r="19" spans="1:9" ht="55.5" customHeight="1">
      <c r="A19" s="266" t="s">
        <v>170</v>
      </c>
      <c r="B19" s="266"/>
      <c r="C19" s="266"/>
      <c r="D19" s="266" t="s">
        <v>172</v>
      </c>
      <c r="E19" s="266"/>
      <c r="F19" s="266"/>
      <c r="G19" s="266" t="s">
        <v>175</v>
      </c>
      <c r="H19" s="266"/>
      <c r="I19" s="266"/>
    </row>
  </sheetData>
  <sheetProtection/>
  <mergeCells count="6">
    <mergeCell ref="G18:I18"/>
    <mergeCell ref="G19:I19"/>
    <mergeCell ref="D18:F18"/>
    <mergeCell ref="D19:F19"/>
    <mergeCell ref="A18:C18"/>
    <mergeCell ref="A19:C19"/>
  </mergeCells>
  <printOptions horizontalCentered="1"/>
  <pageMargins left="0.15748031496062992" right="0.15748031496062992" top="0.35433070866141736" bottom="0.35433070866141736" header="0" footer="0.1968503937007874"/>
  <pageSetup horizontalDpi="600" verticalDpi="600" orientation="landscape" scale="70" r:id="rId2"/>
  <headerFooter alignWithMargins="0">
    <oddFooter>&amp;R&amp;"Palatino Linotype,Negrita"&amp;9Informe de Avance Trimestral
Enero-Marzo 2010</oddFooter>
  </headerFooter>
  <drawing r:id="rId1"/>
</worksheet>
</file>

<file path=xl/worksheets/sheet8.xml><?xml version="1.0" encoding="utf-8"?>
<worksheet xmlns="http://schemas.openxmlformats.org/spreadsheetml/2006/main" xmlns:r="http://schemas.openxmlformats.org/officeDocument/2006/relationships">
  <dimension ref="A1:I18"/>
  <sheetViews>
    <sheetView showGridLines="0" zoomScaleSheetLayoutView="85" zoomScalePageLayoutView="0" workbookViewId="0" topLeftCell="A1">
      <selection activeCell="A1" sqref="A1"/>
    </sheetView>
  </sheetViews>
  <sheetFormatPr defaultColWidth="0" defaultRowHeight="12.75" zeroHeight="1"/>
  <cols>
    <col min="1" max="1" width="19.8515625" style="1" customWidth="1"/>
    <col min="2" max="2" width="16.8515625" style="1" customWidth="1"/>
    <col min="3" max="3" width="13.421875" style="1" customWidth="1"/>
    <col min="4" max="4" width="31.7109375" style="1" customWidth="1"/>
    <col min="5" max="5" width="14.00390625" style="1" customWidth="1"/>
    <col min="6" max="7" width="15.421875" style="1" customWidth="1"/>
    <col min="8" max="8" width="26.421875" style="1" customWidth="1"/>
    <col min="9" max="9" width="18.7109375" style="1" customWidth="1"/>
    <col min="10" max="16384" width="0" style="1" hidden="1" customWidth="1"/>
  </cols>
  <sheetData>
    <row r="1" ht="17.25">
      <c r="I1" s="28"/>
    </row>
    <row r="2" ht="18">
      <c r="I2" s="22"/>
    </row>
    <row r="3" ht="15">
      <c r="I3" s="30"/>
    </row>
    <row r="4" ht="15">
      <c r="I4" s="30"/>
    </row>
    <row r="5" ht="13.5"/>
    <row r="6" ht="13.5"/>
    <row r="7" spans="1:9" ht="34.5" customHeight="1">
      <c r="A7" s="56" t="s">
        <v>146</v>
      </c>
      <c r="B7" s="56"/>
      <c r="C7" s="57"/>
      <c r="D7" s="57"/>
      <c r="E7" s="57"/>
      <c r="F7" s="57"/>
      <c r="G7" s="57"/>
      <c r="H7" s="57"/>
      <c r="I7" s="57"/>
    </row>
    <row r="8" ht="6.75" customHeight="1"/>
    <row r="9" spans="1:9" ht="19.5" customHeight="1">
      <c r="A9" s="4" t="str">
        <f>+EPCG!A9</f>
        <v>UNIDAD RESPONSABLE: 26PD SERVICIOS DE SALUD PUBLICA DEL D.F.</v>
      </c>
      <c r="B9" s="24"/>
      <c r="C9" s="24"/>
      <c r="D9" s="24"/>
      <c r="E9" s="24"/>
      <c r="F9" s="2"/>
      <c r="G9" s="2"/>
      <c r="H9" s="2"/>
      <c r="I9" s="3"/>
    </row>
    <row r="10" spans="1:9" ht="19.5" customHeight="1">
      <c r="A10" s="4" t="str">
        <f>+EPCG!A10</f>
        <v>PERÍODO: ENERO - MARZO 2010</v>
      </c>
      <c r="B10" s="24"/>
      <c r="C10" s="24"/>
      <c r="D10" s="24"/>
      <c r="E10" s="24"/>
      <c r="F10" s="2"/>
      <c r="G10" s="2"/>
      <c r="H10" s="2"/>
      <c r="I10" s="3"/>
    </row>
    <row r="11" spans="1:9" ht="38.25">
      <c r="A11" s="58" t="s">
        <v>36</v>
      </c>
      <c r="B11" s="58" t="s">
        <v>1</v>
      </c>
      <c r="C11" s="58" t="s">
        <v>138</v>
      </c>
      <c r="D11" s="58" t="s">
        <v>157</v>
      </c>
      <c r="E11" s="58" t="s">
        <v>83</v>
      </c>
      <c r="F11" s="58" t="s">
        <v>149</v>
      </c>
      <c r="G11" s="58" t="s">
        <v>25</v>
      </c>
      <c r="H11" s="58" t="s">
        <v>158</v>
      </c>
      <c r="I11" s="58" t="s">
        <v>8</v>
      </c>
    </row>
    <row r="12" spans="1:9" ht="14.25" customHeight="1">
      <c r="A12" s="36"/>
      <c r="B12" s="36"/>
      <c r="C12" s="36"/>
      <c r="D12" s="36"/>
      <c r="E12" s="36"/>
      <c r="F12" s="36"/>
      <c r="G12" s="36"/>
      <c r="H12" s="36"/>
      <c r="I12" s="36"/>
    </row>
    <row r="13" spans="1:9" s="211" customFormat="1" ht="304.5" customHeight="1">
      <c r="A13" s="186" t="s">
        <v>245</v>
      </c>
      <c r="B13" s="186" t="s">
        <v>292</v>
      </c>
      <c r="C13" s="186" t="s">
        <v>226</v>
      </c>
      <c r="D13" s="186" t="s">
        <v>297</v>
      </c>
      <c r="E13" s="247">
        <v>8950520.82</v>
      </c>
      <c r="F13" s="186"/>
      <c r="G13" s="248">
        <f>+'EVPP-I'!G39</f>
        <v>14747</v>
      </c>
      <c r="H13" s="206" t="s">
        <v>254</v>
      </c>
      <c r="I13" s="206" t="s">
        <v>293</v>
      </c>
    </row>
    <row r="14" spans="1:9" ht="18" customHeight="1">
      <c r="A14" s="48" t="s">
        <v>65</v>
      </c>
      <c r="B14" s="213"/>
      <c r="C14" s="213"/>
      <c r="D14" s="213"/>
      <c r="E14" s="213"/>
      <c r="F14" s="181"/>
      <c r="G14" s="181"/>
      <c r="H14" s="181"/>
      <c r="I14" s="181"/>
    </row>
    <row r="15" spans="2:5" ht="51.75" customHeight="1">
      <c r="B15" s="31"/>
      <c r="C15" s="31"/>
      <c r="D15" s="31"/>
      <c r="E15" s="31"/>
    </row>
    <row r="16" spans="1:9" ht="40.5" customHeight="1">
      <c r="A16" s="298" t="s">
        <v>171</v>
      </c>
      <c r="B16" s="298"/>
      <c r="C16" s="298"/>
      <c r="D16" s="298" t="s">
        <v>244</v>
      </c>
      <c r="E16" s="298"/>
      <c r="F16" s="298"/>
      <c r="G16" s="298" t="s">
        <v>243</v>
      </c>
      <c r="H16" s="298"/>
      <c r="I16" s="298"/>
    </row>
    <row r="17" spans="1:9" ht="61.5" customHeight="1">
      <c r="A17" s="266" t="s">
        <v>170</v>
      </c>
      <c r="B17" s="266"/>
      <c r="C17" s="266"/>
      <c r="D17" s="266" t="s">
        <v>172</v>
      </c>
      <c r="E17" s="266"/>
      <c r="F17" s="266"/>
      <c r="G17" s="266" t="s">
        <v>175</v>
      </c>
      <c r="H17" s="266"/>
      <c r="I17" s="266"/>
    </row>
    <row r="18" spans="1:8" ht="14.25" hidden="1">
      <c r="A18" s="154"/>
      <c r="E18" s="156"/>
      <c r="G18" s="158"/>
      <c r="H18" s="158"/>
    </row>
  </sheetData>
  <sheetProtection/>
  <mergeCells count="6">
    <mergeCell ref="A16:C16"/>
    <mergeCell ref="D16:F16"/>
    <mergeCell ref="G16:I16"/>
    <mergeCell ref="A17:C17"/>
    <mergeCell ref="D17:F17"/>
    <mergeCell ref="G17:I17"/>
  </mergeCells>
  <printOptions horizontalCentered="1"/>
  <pageMargins left="0.17" right="0.16" top="0.35433070866141736" bottom="0.35433070866141736" header="0" footer="0.1968503937007874"/>
  <pageSetup horizontalDpi="600" verticalDpi="600" orientation="landscape" scale="79" r:id="rId2"/>
  <headerFooter alignWithMargins="0">
    <oddFooter>&amp;R&amp;"Palatino Linotype,Negrita"&amp;9Informe de Avance Trimestral
Enero-Marzo 2010</oddFooter>
  </headerFooter>
  <drawing r:id="rId1"/>
</worksheet>
</file>

<file path=xl/worksheets/sheet9.xml><?xml version="1.0" encoding="utf-8"?>
<worksheet xmlns="http://schemas.openxmlformats.org/spreadsheetml/2006/main" xmlns:r="http://schemas.openxmlformats.org/officeDocument/2006/relationships">
  <dimension ref="A1:G31"/>
  <sheetViews>
    <sheetView showGridLines="0" zoomScaleSheetLayoutView="85"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16384" width="0" style="1" hidden="1" customWidth="1"/>
  </cols>
  <sheetData>
    <row r="1" ht="17.25">
      <c r="E1" s="28"/>
    </row>
    <row r="2" ht="18">
      <c r="E2" s="22"/>
    </row>
    <row r="3" ht="15">
      <c r="E3" s="30"/>
    </row>
    <row r="4" ht="15">
      <c r="E4" s="30"/>
    </row>
    <row r="5" ht="6" customHeight="1"/>
    <row r="6" ht="13.5"/>
    <row r="7" spans="1:5" ht="34.5" customHeight="1">
      <c r="A7" s="56" t="s">
        <v>122</v>
      </c>
      <c r="B7" s="56"/>
      <c r="C7" s="57"/>
      <c r="D7" s="57"/>
      <c r="E7" s="57"/>
    </row>
    <row r="8" ht="6.75" customHeight="1"/>
    <row r="9" spans="1:5" ht="19.5" customHeight="1">
      <c r="A9" s="4" t="str">
        <f>+EPCG!A9</f>
        <v>UNIDAD RESPONSABLE: 26PD SERVICIOS DE SALUD PUBLICA DEL D.F.</v>
      </c>
      <c r="B9" s="24"/>
      <c r="C9" s="24"/>
      <c r="D9" s="24"/>
      <c r="E9" s="3"/>
    </row>
    <row r="10" spans="1:5" ht="19.5" customHeight="1">
      <c r="A10" s="4" t="str">
        <f>+EPCG!A10</f>
        <v>PERÍODO: ENERO - MARZO 2010</v>
      </c>
      <c r="B10" s="24"/>
      <c r="C10" s="24"/>
      <c r="D10" s="24"/>
      <c r="E10" s="3"/>
    </row>
    <row r="11" spans="1:5" ht="19.5" customHeight="1">
      <c r="A11" s="282" t="s">
        <v>35</v>
      </c>
      <c r="B11" s="299" t="s">
        <v>37</v>
      </c>
      <c r="C11" s="300"/>
      <c r="D11" s="282" t="s">
        <v>78</v>
      </c>
      <c r="E11" s="282" t="s">
        <v>24</v>
      </c>
    </row>
    <row r="12" spans="1:5" ht="19.5" customHeight="1">
      <c r="A12" s="283"/>
      <c r="B12" s="58" t="s">
        <v>69</v>
      </c>
      <c r="C12" s="58" t="s">
        <v>38</v>
      </c>
      <c r="D12" s="283"/>
      <c r="E12" s="283"/>
    </row>
    <row r="13" spans="1:5" ht="18" customHeight="1">
      <c r="A13" s="36"/>
      <c r="B13" s="36"/>
      <c r="C13" s="36"/>
      <c r="D13" s="36"/>
      <c r="E13" s="36"/>
    </row>
    <row r="14" spans="1:5" s="183" customFormat="1" ht="94.5">
      <c r="A14" s="186" t="s">
        <v>167</v>
      </c>
      <c r="B14" s="184" t="s">
        <v>168</v>
      </c>
      <c r="C14" s="184">
        <v>6</v>
      </c>
      <c r="D14" s="185">
        <f>40376+93532+83232</f>
        <v>217140</v>
      </c>
      <c r="E14" s="186" t="s">
        <v>169</v>
      </c>
    </row>
    <row r="15" spans="1:5" ht="18" customHeight="1">
      <c r="A15" s="32"/>
      <c r="B15" s="32"/>
      <c r="C15" s="32"/>
      <c r="D15" s="32"/>
      <c r="E15" s="26"/>
    </row>
    <row r="16" spans="1:5" ht="18" customHeight="1">
      <c r="A16" s="76"/>
      <c r="B16" s="32"/>
      <c r="C16" s="32"/>
      <c r="D16" s="32"/>
      <c r="E16" s="26"/>
    </row>
    <row r="17" spans="1:5" ht="18" customHeight="1">
      <c r="A17" s="32"/>
      <c r="B17" s="32"/>
      <c r="C17" s="32"/>
      <c r="D17" s="32"/>
      <c r="E17" s="26"/>
    </row>
    <row r="18" spans="1:5" ht="18" customHeight="1">
      <c r="A18" s="32"/>
      <c r="B18" s="32"/>
      <c r="C18" s="32"/>
      <c r="D18" s="32"/>
      <c r="E18" s="26"/>
    </row>
    <row r="19" spans="1:5" ht="18" customHeight="1">
      <c r="A19" s="32"/>
      <c r="B19" s="32"/>
      <c r="C19" s="32"/>
      <c r="D19" s="32"/>
      <c r="E19" s="26"/>
    </row>
    <row r="20" spans="1:5" ht="18" customHeight="1">
      <c r="A20" s="32"/>
      <c r="B20" s="32"/>
      <c r="C20" s="32"/>
      <c r="D20" s="32"/>
      <c r="E20" s="26"/>
    </row>
    <row r="21" spans="1:5" ht="18" customHeight="1">
      <c r="A21" s="32"/>
      <c r="B21" s="32"/>
      <c r="C21" s="32"/>
      <c r="D21" s="32"/>
      <c r="E21" s="26"/>
    </row>
    <row r="22" spans="1:5" ht="18" customHeight="1">
      <c r="A22" s="18"/>
      <c r="B22" s="18"/>
      <c r="C22" s="18"/>
      <c r="D22" s="18"/>
      <c r="E22" s="20"/>
    </row>
    <row r="23" spans="1:5" ht="18" customHeight="1">
      <c r="A23" s="18"/>
      <c r="B23" s="18"/>
      <c r="C23" s="18"/>
      <c r="D23" s="18"/>
      <c r="E23" s="20"/>
    </row>
    <row r="24" spans="1:5" ht="18" customHeight="1">
      <c r="A24" s="18"/>
      <c r="B24" s="18"/>
      <c r="C24" s="18"/>
      <c r="D24" s="18"/>
      <c r="E24" s="20"/>
    </row>
    <row r="25" spans="1:5" ht="18" customHeight="1">
      <c r="A25" s="18"/>
      <c r="B25" s="18"/>
      <c r="C25" s="18"/>
      <c r="D25" s="18"/>
      <c r="E25" s="20"/>
    </row>
    <row r="26" spans="1:5" ht="18" customHeight="1">
      <c r="A26" s="18"/>
      <c r="B26" s="18"/>
      <c r="C26" s="18"/>
      <c r="D26" s="18"/>
      <c r="E26" s="20"/>
    </row>
    <row r="27" spans="1:5" ht="18" customHeight="1">
      <c r="A27" s="18"/>
      <c r="B27" s="18"/>
      <c r="C27" s="18"/>
      <c r="D27" s="18"/>
      <c r="E27" s="20"/>
    </row>
    <row r="28" spans="1:4" ht="14.25">
      <c r="A28" s="48" t="s">
        <v>73</v>
      </c>
      <c r="B28" s="31"/>
      <c r="C28" s="31"/>
      <c r="D28" s="31"/>
    </row>
    <row r="29" ht="30.75" customHeight="1"/>
    <row r="30" spans="1:7" ht="49.5" customHeight="1">
      <c r="A30" s="214" t="s">
        <v>171</v>
      </c>
      <c r="B30" s="214" t="s">
        <v>244</v>
      </c>
      <c r="C30" s="214"/>
      <c r="E30" s="214" t="s">
        <v>243</v>
      </c>
      <c r="F30" s="214"/>
      <c r="G30" s="214"/>
    </row>
    <row r="31" spans="1:7" ht="55.5" customHeight="1">
      <c r="A31" s="205" t="s">
        <v>170</v>
      </c>
      <c r="B31" s="266" t="s">
        <v>172</v>
      </c>
      <c r="C31" s="266"/>
      <c r="E31" s="205" t="s">
        <v>175</v>
      </c>
      <c r="F31" s="205"/>
      <c r="G31" s="205"/>
    </row>
  </sheetData>
  <sheetProtection/>
  <mergeCells count="5">
    <mergeCell ref="B31:C31"/>
    <mergeCell ref="A11:A12"/>
    <mergeCell ref="B11:C11"/>
    <mergeCell ref="D11:D12"/>
    <mergeCell ref="E11:E12"/>
  </mergeCells>
  <printOptions horizontalCentered="1"/>
  <pageMargins left="0.5905511811023623" right="0.5905511811023623" top="0.35433070866141736" bottom="0.35433070866141736" header="0" footer="0.1968503937007874"/>
  <pageSetup horizontalDpi="600" verticalDpi="600" orientation="landscape" scale="81" r:id="rId2"/>
  <headerFooter alignWithMargins="0">
    <oddFooter>&amp;R&amp;"Palatino Linotype,Negrita"&amp;9Informe de Avance Trimestral
Enero-Marzo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2010-04-21T02:14:17Z</cp:lastPrinted>
  <dcterms:created xsi:type="dcterms:W3CDTF">2007-06-29T21:15:18Z</dcterms:created>
  <dcterms:modified xsi:type="dcterms:W3CDTF">2014-12-11T23:56:22Z</dcterms:modified>
  <cp:category/>
  <cp:version/>
  <cp:contentType/>
  <cp:contentStatus/>
</cp:coreProperties>
</file>