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drawings/drawing3.xml" ContentType="application/vnd.openxmlformats-officedocument.drawing+xml"/>
  <Override PartName="/xl/worksheets/sheet35.xml" ContentType="application/vnd.openxmlformats-officedocument.spreadsheetml.worksheet+xml"/>
  <Override PartName="/xl/drawings/drawing4.xml" ContentType="application/vnd.openxmlformats-officedocument.drawing+xml"/>
  <Override PartName="/xl/worksheets/sheet3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APP-1" sheetId="3" r:id="rId3"/>
    <sheet name="APP-2" sheetId="4" r:id="rId4"/>
    <sheet name="APP-3 AFASPE" sheetId="5" r:id="rId5"/>
    <sheet name="APP-3 FASSA" sheetId="6" r:id="rId6"/>
    <sheet name="APP-3 REM AFASPE" sheetId="7" r:id="rId7"/>
    <sheet name="APP-3 REM CALIDAD" sheetId="8" r:id="rId8"/>
    <sheet name="APP-3 REM FASSA" sheetId="9" r:id="rId9"/>
    <sheet name="APP-3 REM FOROSS" sheetId="10" r:id="rId10"/>
    <sheet name="APP-3 REM GTO CATAS CINEO" sheetId="11" r:id="rId11"/>
    <sheet name="APP-3 REM INT FASSA" sheetId="12" r:id="rId12"/>
    <sheet name="APP-3 REM INT SEG POP" sheetId="13" r:id="rId13"/>
    <sheet name="APP-3 REM SEG POP" sheetId="14" r:id="rId14"/>
    <sheet name="APP-3 SEG POP" sheetId="15" r:id="rId15"/>
    <sheet name="APP-3 UMM" sheetId="16" r:id="rId16"/>
    <sheet name="ARF-AFASPE" sheetId="17" r:id="rId17"/>
    <sheet name="ARF-FASSA" sheetId="18" r:id="rId18"/>
    <sheet name="ARF-REM AFASPE" sheetId="19" r:id="rId19"/>
    <sheet name="ARF -REM CALIDAD" sheetId="20" r:id="rId20"/>
    <sheet name="ARF-REM FASSA" sheetId="21" r:id="rId21"/>
    <sheet name="ARF-REM FOROSS" sheetId="22" r:id="rId22"/>
    <sheet name="ARF-REM GTO CATAS CINEO" sheetId="23" r:id="rId23"/>
    <sheet name="ARF-REM INT FASSA" sheetId="24" r:id="rId24"/>
    <sheet name="ARF-REM INT SEGPOP" sheetId="25" r:id="rId25"/>
    <sheet name="ARF-REM SEGPOP" sheetId="26" r:id="rId26"/>
    <sheet name="ARF-SEGPOP" sheetId="27" r:id="rId27"/>
    <sheet name="ARF-UMM" sheetId="28" r:id="rId28"/>
    <sheet name="PAR" sheetId="29" r:id="rId29"/>
    <sheet name="IPP" sheetId="30" r:id="rId30"/>
    <sheet name="EAP" sheetId="31" r:id="rId31"/>
    <sheet name="ADS-1" sheetId="32" r:id="rId32"/>
    <sheet name="ADS-2" sheetId="33" r:id="rId33"/>
    <sheet name="SAP" sheetId="34" r:id="rId34"/>
    <sheet name="FIC" sheetId="35" r:id="rId35"/>
    <sheet name="AUR" sheetId="36" r:id="rId36"/>
  </sheets>
  <externalReferences>
    <externalReference r:id="rId39"/>
    <externalReference r:id="rId40"/>
    <externalReference r:id="rId41"/>
    <externalReference r:id="rId42"/>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adys_tipo" localSheetId="29">'[3]INICIO'!$AR$24:$AR$27</definedName>
    <definedName name="adys_tipo">'[2]INICIO'!$AR$24:$AR$27</definedName>
    <definedName name="AI" localSheetId="29">'[3]INICIO'!$AU$5:$AW$543</definedName>
    <definedName name="AI">'[2]INICIO'!$AU$5:$AW$543</definedName>
    <definedName name="_xlnm.Print_Area" localSheetId="31">'ADS-1'!$A$1:$F$30</definedName>
    <definedName name="_xlnm.Print_Area" localSheetId="32">'ADS-2'!$A$1:$F$25</definedName>
    <definedName name="_xlnm.Print_Area" localSheetId="2">'APP-1'!$A$1:$Q$45</definedName>
    <definedName name="_xlnm.Print_Area" localSheetId="3">'APP-2'!$A$1:$G$85</definedName>
    <definedName name="_xlnm.Print_Area" localSheetId="4">'APP-3 AFASPE'!$A$1:$U$33</definedName>
    <definedName name="_xlnm.Print_Area" localSheetId="6">'APP-3 REM AFASPE'!$A$1:$U$20</definedName>
    <definedName name="_xlnm.Print_Area" localSheetId="7">'APP-3 REM CALIDAD'!$A$1:$U$17</definedName>
    <definedName name="_xlnm.Print_Area" localSheetId="8">'APP-3 REM FASSA'!$A$1:$U$24</definedName>
    <definedName name="_xlnm.Print_Area" localSheetId="9">'APP-3 REM FOROSS'!$A$1:$U$17</definedName>
    <definedName name="_xlnm.Print_Area" localSheetId="10">'APP-3 REM GTO CATAS CINEO'!$A$1:$U$17</definedName>
    <definedName name="_xlnm.Print_Area" localSheetId="11">'APP-3 REM INT FASSA'!$A$1:$U$20</definedName>
    <definedName name="_xlnm.Print_Area" localSheetId="12">'APP-3 REM INT SEG POP'!$A$1:$U$20</definedName>
    <definedName name="_xlnm.Print_Area" localSheetId="13">'APP-3 REM SEG POP'!$A$1:$U$35</definedName>
    <definedName name="_xlnm.Print_Area" localSheetId="14">'APP-3 SEG POP'!$A$1:$U$27</definedName>
    <definedName name="_xlnm.Print_Area" localSheetId="15">'APP-3 UMM'!$A$1:$U$17</definedName>
    <definedName name="_xlnm.Print_Area" localSheetId="19">'ARF -REM CALIDAD'!$A$1:$C$17</definedName>
    <definedName name="_xlnm.Print_Area" localSheetId="16">'ARF-AFASPE'!$A$1:$C$17</definedName>
    <definedName name="_xlnm.Print_Area" localSheetId="17">'ARF-FASSA'!$A$1:$C$17</definedName>
    <definedName name="_xlnm.Print_Area" localSheetId="18">'ARF-REM AFASPE'!$A$1:$C$17</definedName>
    <definedName name="_xlnm.Print_Area" localSheetId="20">'ARF-REM FASSA'!$A$1:$C$17</definedName>
    <definedName name="_xlnm.Print_Area" localSheetId="21">'ARF-REM FOROSS'!$A$1:$C$17</definedName>
    <definedName name="_xlnm.Print_Area" localSheetId="22">'ARF-REM GTO CATAS CINEO'!$A$1:$C$17</definedName>
    <definedName name="_xlnm.Print_Area" localSheetId="23">'ARF-REM INT FASSA'!$A$1:$C$17</definedName>
    <definedName name="_xlnm.Print_Area" localSheetId="24">'ARF-REM INT SEGPOP'!$A$1:$C$17</definedName>
    <definedName name="_xlnm.Print_Area" localSheetId="25">'ARF-REM SEGPOP'!$A$1:$C$17</definedName>
    <definedName name="_xlnm.Print_Area" localSheetId="26">'ARF-SEGPOP'!$A$1:$C$17</definedName>
    <definedName name="_xlnm.Print_Area" localSheetId="27">'ARF-UMM'!$A$1:$C$17</definedName>
    <definedName name="_xlnm.Print_Area" localSheetId="35">'AUR'!$A$1:$E$25</definedName>
    <definedName name="_xlnm.Print_Area" localSheetId="30">'EAP'!$A$1:$F$34</definedName>
    <definedName name="_xlnm.Print_Area" localSheetId="34">'FIC'!$A$1:$C$28</definedName>
    <definedName name="_xlnm.Print_Area" localSheetId="29">'IPP'!$A$1:$H$35</definedName>
    <definedName name="_xlnm.Print_Area" localSheetId="28">'PAR'!$A$1:$B$229</definedName>
    <definedName name="_xlnm.Print_Area" localSheetId="33">'SAP'!$A$1:$I$32</definedName>
    <definedName name="datos" localSheetId="35">OFFSET('[2]datos'!$A$1,0,0,COUNTA('[2]datos'!$A:$A),23)</definedName>
    <definedName name="datos" localSheetId="29">OFFSET('[4]datos'!$A$1,0,0,COUNTA('[4]datos'!$A:$A),23)</definedName>
    <definedName name="datos">OFFSET('[1]datos'!$A$1,0,0,COUNTA('[1]datos'!$A:$A),23)</definedName>
    <definedName name="DEFAULT" localSheetId="29">'[3]INICIO'!$AA$10</definedName>
    <definedName name="DEFAULT">'[2]INICIO'!$AA$10</definedName>
    <definedName name="EJE1" localSheetId="29">'[3]INICIO'!$Y$166:$Y$186</definedName>
    <definedName name="EJE1">'[2]INICIO'!$Y$166:$Y$186</definedName>
    <definedName name="EJE2" localSheetId="29">'[3]INICIO'!$Y$188:$Y$229</definedName>
    <definedName name="EJE2">'[2]INICIO'!$Y$188:$Y$229</definedName>
    <definedName name="EJE3" localSheetId="29">'[3]INICIO'!$Y$231:$Y$247</definedName>
    <definedName name="EJE3">'[2]INICIO'!$Y$231:$Y$247</definedName>
    <definedName name="EJE4" localSheetId="29">'[3]INICIO'!$Y$249:$Y$272</definedName>
    <definedName name="EJE4">'[2]INICIO'!$Y$249:$Y$272</definedName>
    <definedName name="EJE5" localSheetId="29">'[3]INICIO'!$Y$274:$Y$287</definedName>
    <definedName name="EJE5">'[2]INICIO'!$Y$274:$Y$287</definedName>
    <definedName name="EJE6" localSheetId="29">'[3]INICIO'!$Y$289:$Y$314</definedName>
    <definedName name="EJE6">'[2]INICIO'!$Y$289:$Y$314</definedName>
    <definedName name="EJE7" localSheetId="29">'[3]INICIO'!$Y$316:$Y$356</definedName>
    <definedName name="EJE7">'[2]INICIO'!$Y$316:$Y$356</definedName>
    <definedName name="EJES" localSheetId="29">'[3]INICIO'!$Y$151:$Y$157</definedName>
    <definedName name="EJES">'[2]INICIO'!$Y$151:$Y$157</definedName>
    <definedName name="FIDCOS" localSheetId="29">'[3]INICIO'!$DH$5:$DI$96</definedName>
    <definedName name="FIDCOS">'[2]INICIO'!$DH$5:$DI$96</definedName>
    <definedName name="FPC" localSheetId="29">'[3]INICIO'!$DE$5:$DF$96</definedName>
    <definedName name="FPC">'[2]INICIO'!$DE$5:$DF$96</definedName>
    <definedName name="gasto_gci" localSheetId="29">'[3]INICIO'!$AO$48:$AO$49</definedName>
    <definedName name="gasto_gci">'[2]INICIO'!$AO$48:$AO$49</definedName>
    <definedName name="LABEL" localSheetId="35">'[2]INICIO'!$AY$5:$AZ$97</definedName>
    <definedName name="LABEL" localSheetId="29">'[4]INICIO'!$AY$5:$AZ$97</definedName>
    <definedName name="LABEL">'[1]INICIO'!$AY$5:$AZ$97</definedName>
    <definedName name="label1g" localSheetId="29">'[3]INICIO'!$AA$19</definedName>
    <definedName name="label1g">'[2]INICIO'!$AA$19</definedName>
    <definedName name="label1S" localSheetId="29">'[3]INICIO'!$AA$22</definedName>
    <definedName name="label1S">'[2]INICIO'!$AA$22</definedName>
    <definedName name="label2g" localSheetId="29">'[3]INICIO'!$AA$20</definedName>
    <definedName name="label2g">'[2]INICIO'!$AA$20</definedName>
    <definedName name="label2S" localSheetId="29">'[3]INICIO'!$AA$23</definedName>
    <definedName name="label2S">'[2]INICIO'!$AA$23</definedName>
    <definedName name="Líneadeacción" localSheetId="4">'[1]INICIO'!#REF!</definedName>
    <definedName name="Líneadeacción" localSheetId="5">'[1]INICIO'!#REF!</definedName>
    <definedName name="Líneadeacción" localSheetId="6">'[1]INICIO'!#REF!</definedName>
    <definedName name="Líneadeacción" localSheetId="7">'[1]INICIO'!#REF!</definedName>
    <definedName name="Líneadeacción" localSheetId="8">'[1]INICIO'!#REF!</definedName>
    <definedName name="Líneadeacción" localSheetId="9">'[1]INICIO'!#REF!</definedName>
    <definedName name="Líneadeacción" localSheetId="10">'[1]INICIO'!#REF!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15">'[1]INICIO'!#REF!</definedName>
    <definedName name="Líneadeacción" localSheetId="19">'[1]INICIO'!#REF!</definedName>
    <definedName name="Líneadeacción" localSheetId="16">'[1]INICIO'!#REF!</definedName>
    <definedName name="Líneadeacción" localSheetId="17">'[1]INICIO'!#REF!</definedName>
    <definedName name="Líneadeacción" localSheetId="18">'[1]INICIO'!#REF!</definedName>
    <definedName name="Líneadeacción" localSheetId="20">'[1]INICIO'!#REF!</definedName>
    <definedName name="Líneadeacción" localSheetId="21">'[1]INICIO'!#REF!</definedName>
    <definedName name="Líneadeacción" localSheetId="22">'[1]INICIO'!#REF!</definedName>
    <definedName name="Líneadeacción" localSheetId="23">'[1]INICIO'!#REF!</definedName>
    <definedName name="Líneadeacción" localSheetId="24">'[1]INICIO'!#REF!</definedName>
    <definedName name="Líneadeacción" localSheetId="25">'[1]INICIO'!#REF!</definedName>
    <definedName name="Líneadeacción" localSheetId="26">'[1]INICIO'!#REF!</definedName>
    <definedName name="Líneadeacción" localSheetId="27">'[1]INICIO'!#REF!</definedName>
    <definedName name="Líneadeacción" localSheetId="30">'[1]INICIO'!#REF!</definedName>
    <definedName name="Líneadeacción" localSheetId="34">'[1]INICIO'!#REF!</definedName>
    <definedName name="Líneadeacción" localSheetId="28">'[1]INICIO'!#REF!</definedName>
    <definedName name="Líneadeacción">'[1]INICIO'!#REF!</definedName>
    <definedName name="lista_ai" localSheetId="29">'[3]INICIO'!$AO$55:$AO$96</definedName>
    <definedName name="lista_ai">'[2]INICIO'!$AO$55:$AO$96</definedName>
    <definedName name="lista_deleg" localSheetId="29">'[3]INICIO'!$AR$34:$AR$49</definedName>
    <definedName name="lista_deleg">'[2]INICIO'!$AR$34:$AR$49</definedName>
    <definedName name="lista_eppa" localSheetId="29">'[3]INICIO'!$AR$55:$AS$149</definedName>
    <definedName name="lista_eppa">'[2]INICIO'!$AR$55:$AS$149</definedName>
    <definedName name="LISTA_UR" localSheetId="29">'[3]INICIO'!$Y$4:$Z$93</definedName>
    <definedName name="LISTA_UR">'[2]INICIO'!$Y$4:$Z$93</definedName>
    <definedName name="MAPPEGS" localSheetId="5">'[1]INICIO'!#REF!</definedName>
    <definedName name="MAPPEGS" localSheetId="6">'[1]INICIO'!#REF!</definedName>
    <definedName name="MAPPEGS" localSheetId="7">'[1]INICIO'!#REF!</definedName>
    <definedName name="MAPPEGS" localSheetId="8">'[1]INICIO'!#REF!</definedName>
    <definedName name="MAPPEGS" localSheetId="9">'[1]INICIO'!#REF!</definedName>
    <definedName name="MAPPEGS" localSheetId="10">'[1]INICIO'!#REF!</definedName>
    <definedName name="MAPPEGS" localSheetId="11">'[1]INICIO'!#REF!</definedName>
    <definedName name="MAPPEGS" localSheetId="12">'[1]INICIO'!#REF!</definedName>
    <definedName name="MAPPEGS" localSheetId="13">'[1]INICIO'!#REF!</definedName>
    <definedName name="MAPPEGS" localSheetId="14">'[1]INICIO'!#REF!</definedName>
    <definedName name="MAPPEGS" localSheetId="15">'[1]INICIO'!#REF!</definedName>
    <definedName name="MAPPEGS" localSheetId="19">'[1]INICIO'!#REF!</definedName>
    <definedName name="MAPPEGS" localSheetId="16">'[1]INICIO'!#REF!</definedName>
    <definedName name="MAPPEGS" localSheetId="17">'[1]INICIO'!#REF!</definedName>
    <definedName name="MAPPEGS" localSheetId="18">'[1]INICIO'!#REF!</definedName>
    <definedName name="MAPPEGS" localSheetId="20">'[1]INICIO'!#REF!</definedName>
    <definedName name="MAPPEGS" localSheetId="21">'[1]INICIO'!#REF!</definedName>
    <definedName name="MAPPEGS" localSheetId="22">'[1]INICIO'!#REF!</definedName>
    <definedName name="MAPPEGS" localSheetId="23">'[1]INICIO'!#REF!</definedName>
    <definedName name="MAPPEGS" localSheetId="24">'[1]INICIO'!#REF!</definedName>
    <definedName name="MAPPEGS" localSheetId="25">'[1]INICIO'!#REF!</definedName>
    <definedName name="MAPPEGS" localSheetId="26">'[1]INICIO'!#REF!</definedName>
    <definedName name="MAPPEGS" localSheetId="27">'[1]INICIO'!#REF!</definedName>
    <definedName name="MAPPEGS" localSheetId="30">'[1]INICIO'!#REF!</definedName>
    <definedName name="MAPPEGS" localSheetId="34">'[1]INICIO'!#REF!</definedName>
    <definedName name="MAPPEGS" localSheetId="28">'[1]INICIO'!#REF!</definedName>
    <definedName name="MAPPEGS">'[1]INICIO'!#REF!</definedName>
    <definedName name="MODIF" localSheetId="29">'[3]datos'!$U$2:$U$31674</definedName>
    <definedName name="MODIF">'[2]datos'!$U$2:$U$31674</definedName>
    <definedName name="MSG_ERROR1" localSheetId="35">'[2]INICIO'!$AA$11</definedName>
    <definedName name="MSG_ERROR1" localSheetId="29">'[4]INICIO'!$AA$11</definedName>
    <definedName name="MSG_ERROR1">'[1]INICIO'!$AA$11</definedName>
    <definedName name="MSG_ERROR2" localSheetId="29">'[3]INICIO'!$AA$12</definedName>
    <definedName name="MSG_ERROR2">'[2]INICIO'!$AA$12</definedName>
    <definedName name="OPCION2" localSheetId="32">'[1]INICIO'!#REF!</definedName>
    <definedName name="OPCION2" localSheetId="4">'[1]INICIO'!#REF!</definedName>
    <definedName name="OPCION2" localSheetId="5">'[1]INICIO'!#REF!</definedName>
    <definedName name="OPCION2" localSheetId="6">'[1]INICIO'!#REF!</definedName>
    <definedName name="OPCION2" localSheetId="7">'[1]INICIO'!#REF!</definedName>
    <definedName name="OPCION2" localSheetId="8">'[1]INICIO'!#REF!</definedName>
    <definedName name="OPCION2" localSheetId="9">'[1]INICIO'!#REF!</definedName>
    <definedName name="OPCION2" localSheetId="10">'[1]INICIO'!#REF!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15">'[1]INICIO'!#REF!</definedName>
    <definedName name="OPCION2" localSheetId="19">'[1]INICIO'!#REF!</definedName>
    <definedName name="OPCION2" localSheetId="16">'[1]INICIO'!#REF!</definedName>
    <definedName name="OPCION2" localSheetId="17">'[1]INICIO'!#REF!</definedName>
    <definedName name="OPCION2" localSheetId="18">'[1]INICIO'!#REF!</definedName>
    <definedName name="OPCION2" localSheetId="20">'[1]INICIO'!#REF!</definedName>
    <definedName name="OPCION2" localSheetId="21">'[1]INICIO'!#REF!</definedName>
    <definedName name="OPCION2" localSheetId="22">'[1]INICIO'!#REF!</definedName>
    <definedName name="OPCION2" localSheetId="23">'[1]INICIO'!#REF!</definedName>
    <definedName name="OPCION2" localSheetId="24">'[1]INICIO'!#REF!</definedName>
    <definedName name="OPCION2" localSheetId="25">'[1]INICIO'!#REF!</definedName>
    <definedName name="OPCION2" localSheetId="26">'[1]INICIO'!#REF!</definedName>
    <definedName name="OPCION2" localSheetId="27">'[1]INICIO'!#REF!</definedName>
    <definedName name="OPCION2" localSheetId="35">'[2]INICIO'!#REF!</definedName>
    <definedName name="OPCION2" localSheetId="30">'[1]INICIO'!#REF!</definedName>
    <definedName name="OPCION2" localSheetId="34">'[1]INICIO'!#REF!</definedName>
    <definedName name="OPCION2" localSheetId="29">'[4]INICIO'!#REF!</definedName>
    <definedName name="OPCION2" localSheetId="28">'[1]INICIO'!#REF!</definedName>
    <definedName name="OPCION2">'[1]INICIO'!#REF!</definedName>
    <definedName name="ORIG" localSheetId="29">'[3]datos'!$T$2:$T$31674</definedName>
    <definedName name="ORIG">'[2]datos'!$T$2:$T$31674</definedName>
    <definedName name="P" localSheetId="29">'[3]INICIO'!$AO$5:$AP$32</definedName>
    <definedName name="P">'[2]INICIO'!$AO$5:$AP$32</definedName>
    <definedName name="P_K" localSheetId="29">'[3]INICIO'!$AO$5:$AO$32</definedName>
    <definedName name="P_K">'[2]INICIO'!$AO$5:$AO$32</definedName>
    <definedName name="PE" localSheetId="29">'[3]INICIO'!$AR$5:$AS$16</definedName>
    <definedName name="PE">'[2]INICIO'!$AR$5:$AS$16</definedName>
    <definedName name="PE_K" localSheetId="29">'[3]INICIO'!$AR$5:$AR$16</definedName>
    <definedName name="PE_K">'[2]INICIO'!$AR$5:$AR$16</definedName>
    <definedName name="rubros_fpc" localSheetId="29">'[3]INICIO'!$AO$39:$AO$42</definedName>
    <definedName name="rubros_fpc">'[2]INICIO'!$AO$39:$AO$42</definedName>
    <definedName name="_xlnm.Print_Titles" localSheetId="31">'ADS-1'!$1:$6</definedName>
    <definedName name="_xlnm.Print_Titles" localSheetId="32">'ADS-2'!$1:$6</definedName>
    <definedName name="_xlnm.Print_Titles" localSheetId="2">'APP-1'!$1:$7</definedName>
    <definedName name="_xlnm.Print_Titles" localSheetId="3">'APP-2'!$1:$7</definedName>
    <definedName name="_xlnm.Print_Titles" localSheetId="4">'APP-3 AFASPE'!$1:$8</definedName>
    <definedName name="_xlnm.Print_Titles" localSheetId="5">'APP-3 FASSA'!$1:$8</definedName>
    <definedName name="_xlnm.Print_Titles" localSheetId="6">'APP-3 REM AFASPE'!$1:$8</definedName>
    <definedName name="_xlnm.Print_Titles" localSheetId="7">'APP-3 REM CALIDAD'!$1:$8</definedName>
    <definedName name="_xlnm.Print_Titles" localSheetId="8">'APP-3 REM FASSA'!$1:$8</definedName>
    <definedName name="_xlnm.Print_Titles" localSheetId="9">'APP-3 REM FOROSS'!$1:$8</definedName>
    <definedName name="_xlnm.Print_Titles" localSheetId="10">'APP-3 REM GTO CATAS CINEO'!$1:$8</definedName>
    <definedName name="_xlnm.Print_Titles" localSheetId="11">'APP-3 REM INT FASSA'!$1:$8</definedName>
    <definedName name="_xlnm.Print_Titles" localSheetId="12">'APP-3 REM INT SEG POP'!$1:$8</definedName>
    <definedName name="_xlnm.Print_Titles" localSheetId="13">'APP-3 REM SEG POP'!$1:$8</definedName>
    <definedName name="_xlnm.Print_Titles" localSheetId="14">'APP-3 SEG POP'!$1:$8</definedName>
    <definedName name="_xlnm.Print_Titles" localSheetId="15">'APP-3 UMM'!$1:$8</definedName>
    <definedName name="_xlnm.Print_Titles" localSheetId="19">'ARF -REM CALIDAD'!$1:$6</definedName>
    <definedName name="_xlnm.Print_Titles" localSheetId="16">'ARF-AFASPE'!$1:$6</definedName>
    <definedName name="_xlnm.Print_Titles" localSheetId="17">'ARF-FASSA'!$1:$6</definedName>
    <definedName name="_xlnm.Print_Titles" localSheetId="18">'ARF-REM AFASPE'!$1:$6</definedName>
    <definedName name="_xlnm.Print_Titles" localSheetId="20">'ARF-REM FASSA'!$1:$6</definedName>
    <definedName name="_xlnm.Print_Titles" localSheetId="21">'ARF-REM FOROSS'!$1:$6</definedName>
    <definedName name="_xlnm.Print_Titles" localSheetId="22">'ARF-REM GTO CATAS CINEO'!$1:$6</definedName>
    <definedName name="_xlnm.Print_Titles" localSheetId="23">'ARF-REM INT FASSA'!$1:$6</definedName>
    <definedName name="_xlnm.Print_Titles" localSheetId="24">'ARF-REM INT SEGPOP'!$1:$6</definedName>
    <definedName name="_xlnm.Print_Titles" localSheetId="25">'ARF-REM SEGPOP'!$1:$6</definedName>
    <definedName name="_xlnm.Print_Titles" localSheetId="26">'ARF-SEGPOP'!$1:$6</definedName>
    <definedName name="_xlnm.Print_Titles" localSheetId="27">'ARF-UMM'!$1:$6</definedName>
    <definedName name="_xlnm.Print_Titles" localSheetId="35">'AUR'!$1:$6</definedName>
    <definedName name="_xlnm.Print_Titles" localSheetId="30">'EAP'!$1:$11</definedName>
    <definedName name="_xlnm.Print_Titles" localSheetId="1">'ECG-1'!$1:$6</definedName>
    <definedName name="_xlnm.Print_Titles" localSheetId="34">'FIC'!$1:$9</definedName>
    <definedName name="_xlnm.Print_Titles" localSheetId="29">'IPP'!$1:$5</definedName>
    <definedName name="_xlnm.Print_Titles" localSheetId="28">'PAR'!$1:$4</definedName>
    <definedName name="_xlnm.Print_Titles" localSheetId="33">'SAP'!$1:$7</definedName>
    <definedName name="U" localSheetId="29">'[3]INICIO'!$Y$4:$Z$93</definedName>
    <definedName name="U">'[2]INICIO'!$Y$4:$Z$93</definedName>
    <definedName name="UEG_DENOM" localSheetId="29">'[3]datos'!$R$2:$R$31674</definedName>
    <definedName name="UEG_DENOM">'[2]datos'!$R$2:$R$31674</definedName>
    <definedName name="UR" localSheetId="29">'[3]INICIO'!$AJ$5:$AM$99</definedName>
    <definedName name="UR">'[2]INICIO'!$AJ$5:$AM$99</definedName>
  </definedNames>
  <calcPr fullCalcOnLoad="1"/>
</workbook>
</file>

<file path=xl/sharedStrings.xml><?xml version="1.0" encoding="utf-8"?>
<sst xmlns="http://schemas.openxmlformats.org/spreadsheetml/2006/main" count="1187" uniqueCount="435">
  <si>
    <t>AI</t>
  </si>
  <si>
    <t>DENOMINACIÓN</t>
  </si>
  <si>
    <t>FÍSICO</t>
  </si>
  <si>
    <t>R      E      S      U      L      T      A      D      O      S</t>
  </si>
  <si>
    <t>DESCRIPCIÓN</t>
  </si>
  <si>
    <t>CARACTERÍSTICAS</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</si>
  <si>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</si>
  <si>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</si>
  <si>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</si>
  <si>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</si>
  <si>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</si>
  <si>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</si>
  <si>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</si>
  <si>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</si>
  <si>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</si>
  <si>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</si>
  <si>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</si>
  <si>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TOTAL                 POBLACIÓN              OBJETIVO</t>
  </si>
  <si>
    <t>UNIDAD
DE
MEDIDA</t>
  </si>
  <si>
    <t>ALCANZADO
(2)</t>
  </si>
  <si>
    <t>ICMPP
(%)
2/1=(3)</t>
  </si>
  <si>
    <t>RENDIMIENTOS
FINANCIEROS</t>
  </si>
  <si>
    <t>NOMBRE DEL FIDEICOMISO</t>
  </si>
  <si>
    <t>SALDO</t>
  </si>
  <si>
    <t>GASTO</t>
  </si>
  <si>
    <t>INGRESO</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</si>
  <si>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</si>
  <si>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</si>
  <si>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</si>
  <si>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</si>
  <si>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</si>
  <si>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</si>
  <si>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</si>
  <si>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</si>
  <si>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</si>
  <si>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</si>
  <si>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</si>
  <si>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</si>
  <si>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</si>
  <si>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</si>
  <si>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</si>
  <si>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</si>
  <si>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</si>
  <si>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</si>
  <si>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</si>
  <si>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</si>
  <si>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</si>
  <si>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</si>
  <si>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</si>
  <si>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DISPONIBILIDAD PRESUPUESTAL DEL FIDEICOMISO</t>
  </si>
  <si>
    <t>ESTADO FINANCIERO DEL FIDEICOMISO</t>
  </si>
  <si>
    <t>AVANCE PRESUPUESTAL DEL FIDEICOMISO</t>
  </si>
  <si>
    <t>PP</t>
  </si>
  <si>
    <r>
      <t xml:space="preserve">DENOMINACIÓN DEL PROGRAMA </t>
    </r>
    <r>
      <rPr>
        <b/>
        <vertAlign val="superscript"/>
        <sz val="9"/>
        <rFont val="Gotham Rounded Book"/>
        <family val="3"/>
      </rPr>
      <t>1/</t>
    </r>
  </si>
  <si>
    <t>B)  EXPLICACIÓN A LAS VARIACIONES DEL PRESUPUESTO EJERCIDO RESPECTO AL DEVENGADO</t>
  </si>
  <si>
    <t>A) Causas de las variaciones del Índice de Cumplimiento de las Metas Programadas al Período (ICMPP)</t>
  </si>
  <si>
    <t>C) Causas de las variaciones del Índice de Aplicación de Recursos para la Consecución de Metas Programadas (IARCM)</t>
  </si>
  <si>
    <t>ECG-1 EVOLUCIÓN PRESUPUESTAL POR CAPÍTULO DE GASTO CON DÍGITO IDENTIFICADOR 1</t>
  </si>
  <si>
    <t>ADS-1 AYUDAS, DONATIVOS Y SUBSIDIOS</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</si>
  <si>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</si>
  <si>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</si>
  <si>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</si>
  <si>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</si>
  <si>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</si>
  <si>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</si>
  <si>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</si>
  <si>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</si>
  <si>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</si>
  <si>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</si>
  <si>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</si>
  <si>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</si>
  <si>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</si>
  <si>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</si>
  <si>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</si>
  <si>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</si>
  <si>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</si>
  <si>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</si>
  <si>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</si>
  <si>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</si>
  <si>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</si>
  <si>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</si>
  <si>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</si>
  <si>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</si>
  <si>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</si>
  <si>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</si>
  <si>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DEVENGADO
(5)</t>
  </si>
  <si>
    <t>EJERCIDO
(6)</t>
  </si>
  <si>
    <t>PAGADO
(7)</t>
  </si>
  <si>
    <t>IARCM
(%)
3/8</t>
  </si>
  <si>
    <t>PAGADO
(10)</t>
  </si>
  <si>
    <t>8/6*100
=(11)</t>
  </si>
  <si>
    <t>8/7*100
=(12)</t>
  </si>
  <si>
    <t>9/6*100
=(13)</t>
  </si>
  <si>
    <t>9/7*100
=(14)</t>
  </si>
  <si>
    <t>IPP INDICADORES ASOCIADOS A PROGRAMAS PRESUPUESTARIOS, RAMO GENERAL 33 Y PRINCIPALES PROGRAMAS PÚBLICOS</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</si>
  <si>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</si>
  <si>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</si>
  <si>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</si>
  <si>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</si>
  <si>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</si>
  <si>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</si>
  <si>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</si>
  <si>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PROGRAMADO 
 (1)</t>
  </si>
  <si>
    <t>A)  EXPLICACIÓN A LAS VARIACIONES DEL PRESUPUESTO  DEVENGADO  RESPECTO DEL PROGRAMADO AL PERIODO</t>
  </si>
  <si>
    <t>PROGRAMADO</t>
  </si>
  <si>
    <t>* Se refiere al presupuesto autorizado en el Anexo III del Decreto de Presupuesto de Egresos para el ejercicio fiscal 2015.</t>
  </si>
  <si>
    <t>CAUSAS DE LAS ADECUACIONES AL PRESUPUESTO</t>
  </si>
  <si>
    <t>ACCIÓN O PROYECTO</t>
  </si>
  <si>
    <t>ORIGINAL
(1)</t>
  </si>
  <si>
    <t>AUR ASIGNACIONES ADICIONALES AUTORIZADOS A LAS UNIDADES RESPONSABLES DEL GASTO EN EL 
DECRETO DE PRESUPUESTO DE EGRESOS DEL D. F. PARA EL EJERCICIO FISCAL 2015</t>
  </si>
  <si>
    <t>PROGRAMADO 
 (4)</t>
  </si>
  <si>
    <t>INFORME  DE  AVANCE  TRIMESTRAL
ENERO-JUNIO 2015</t>
  </si>
  <si>
    <t>ICPPP
(%)
5/4
(8)</t>
  </si>
  <si>
    <t>B) Causas de las variaciones del Índice de Cumplimiento Presupuestal Previsto al Periodo (ICPPP)</t>
  </si>
  <si>
    <t>PROGRAMADO
(2)</t>
  </si>
  <si>
    <t>SERVICIOS DE SALUD PÚBLICA DEL DISTRITO FEDERAL</t>
  </si>
  <si>
    <t>Titular:</t>
  </si>
  <si>
    <t>Responsable:</t>
  </si>
  <si>
    <t>C.P. JORGE GÓMEZ CAMPOS
COORDINADOR DE RECURSOS FINANCIEROS</t>
  </si>
  <si>
    <t>LIC. PEDRO FUENTES BURGOS
DIRECTOR DE ADMINISTRACIÓN Y FINANZAS</t>
  </si>
  <si>
    <t>UNIDAD RESPONSABLE DEL GASTO: 26 PD SP  SERVICIOS DE SALUD PÚBLICA DEL DISTRITO FEDERAL</t>
  </si>
  <si>
    <t>PERÍODO: ENERO - JUNIO 2015</t>
  </si>
  <si>
    <t>TOTAL URG</t>
  </si>
  <si>
    <t>Denominación del Fideicomiso:</t>
  </si>
  <si>
    <t>Fecha de su constitución:</t>
  </si>
  <si>
    <t>Fideicomitente:</t>
  </si>
  <si>
    <t>Fideicomisario:</t>
  </si>
  <si>
    <t>Fiduciario:</t>
  </si>
  <si>
    <t>Objeto de su constitución:</t>
  </si>
  <si>
    <t xml:space="preserve">Modificaciones al objeto de su constitución: </t>
  </si>
  <si>
    <t xml:space="preserve">Objeto actual: </t>
  </si>
  <si>
    <t xml:space="preserve">Disponibilidad de Recursos al Finalizar el Trimestre Anterior: </t>
  </si>
  <si>
    <t>Disponibilidad de Recursos al Finalizar el Trimestre de Referencia:</t>
  </si>
  <si>
    <t>Variación de la Disponibilidad:</t>
  </si>
  <si>
    <t>Activo:</t>
  </si>
  <si>
    <t>Pasivo:</t>
  </si>
  <si>
    <t>Capital:</t>
  </si>
  <si>
    <t xml:space="preserve">Naturaleza del Gasto: </t>
  </si>
  <si>
    <t xml:space="preserve">Destino del Gasto: </t>
  </si>
  <si>
    <t>Monto Ejercido</t>
  </si>
  <si>
    <t>TOTAL
URG</t>
  </si>
  <si>
    <t>Equidad e inclusión social para el desarrollo humano</t>
  </si>
  <si>
    <t>Desarrollo social</t>
  </si>
  <si>
    <t>Vivienda y servicios a la comunidad</t>
  </si>
  <si>
    <t>Servicios comunales</t>
  </si>
  <si>
    <t>Esterilización de animales</t>
  </si>
  <si>
    <t>Atención</t>
  </si>
  <si>
    <t>Vacunación antirrábica a animales</t>
  </si>
  <si>
    <t>Dosis</t>
  </si>
  <si>
    <t>Salud</t>
  </si>
  <si>
    <t>Prestación de servicios de salud a la comunidad</t>
  </si>
  <si>
    <t>Orientación, educación y planificación para la salud</t>
  </si>
  <si>
    <t>Evento</t>
  </si>
  <si>
    <t>Vacunación Universal</t>
  </si>
  <si>
    <t>Prestación de servicios de salud a la persona</t>
  </si>
  <si>
    <t>Atención médica de carácter general</t>
  </si>
  <si>
    <t>Consulta</t>
  </si>
  <si>
    <t>Atención médica especializada</t>
  </si>
  <si>
    <t>Atención médica hospitalaria</t>
  </si>
  <si>
    <t>Egreso Hospitalario</t>
  </si>
  <si>
    <t>Detección de cáncer cérvico uterino</t>
  </si>
  <si>
    <t>Estudio</t>
  </si>
  <si>
    <t>Detección de cáncer de mama</t>
  </si>
  <si>
    <t>Salud sexual y reproductiva</t>
  </si>
  <si>
    <t>Atención médica a las ETS y VIH/SIDA</t>
  </si>
  <si>
    <t>Generación de recursos para la salud</t>
  </si>
  <si>
    <t>Mantenimiento y adquisición de equipo</t>
  </si>
  <si>
    <t>Pieza</t>
  </si>
  <si>
    <t>Mantenimiento, adecuación y actualización de unidades médicas</t>
  </si>
  <si>
    <t>Inmueble</t>
  </si>
  <si>
    <t>Formación de recursos humanos de salud</t>
  </si>
  <si>
    <t>Persona</t>
  </si>
  <si>
    <t>Protección social</t>
  </si>
  <si>
    <t>Grupos vulnerables</t>
  </si>
  <si>
    <t>Vigilancia del crecimiento del menor de cinco años</t>
  </si>
  <si>
    <t>Gobernabilidad, seguridad y protección ciudadana</t>
  </si>
  <si>
    <t>Gobierno</t>
  </si>
  <si>
    <t>Asuntos de orden público y seguridad interior</t>
  </si>
  <si>
    <t>Protección civil</t>
  </si>
  <si>
    <t>Gestión integral del riesgo en materia de protección civil</t>
  </si>
  <si>
    <t>Acción</t>
  </si>
  <si>
    <t>Sin variación</t>
  </si>
  <si>
    <t>Otros Grupos vulnerables</t>
  </si>
  <si>
    <t>A) Las bajas registradas en los recursos humanos de salud en el segundo trimestre (24 casos), corresponden principalmente a problemas escolares externos al Organismo, tales como calificaciones no aprobatorias lo cual resta créditos e impide continuar con el Servicio Social o deserción por motivos personales.</t>
  </si>
  <si>
    <t>C) Las cifras reportadas corresponden a los pasantes activos de las Promociones Agosto 2014 y 2015, por lo que con los campos clínicos programados para la promoción Agosto 15, se prevé alcanzar la meta.</t>
  </si>
  <si>
    <t>FONDO, CONVENIO O SUBSIDIO:  Convenio Específico en Materia de Ministración de Subsidios para el Fortalecimiento de Acciones de Salud Pública en las Entidades Federativas.  (AFASPE)</t>
  </si>
  <si>
    <t>FONDO, CONVENIO O SUBSIDIO:  Fondo de Aportaciones para los Servicios de Salud (FASSA)</t>
  </si>
  <si>
    <t>FONDO, CONVENIO O SUBSIDIO:  Remanente en Convenio Específico en Materia de Ministración de Subsidios para el Fortalecimiento de Acciones de Salud Pública en las Entidades Federativas.  (AFASPE)</t>
  </si>
  <si>
    <t>FONDO, CONVENIO O SUBSIDIO:  Remanente de CALIDAD</t>
  </si>
  <si>
    <t>FONDO, CONVENIO O SUBSIDIO:  Remanente FOROSS</t>
  </si>
  <si>
    <t>FONDO, CONVENIO O SUBSIDIO:  Remanente Gastos Catastróficos en Cuidados Intensivos Neonatales</t>
  </si>
  <si>
    <t>FONDO, CONVENIO O SUBSIDIO:  Remanente de Intereses del Fondo de Aportaciones para los Servicios de Salud (FASSA)</t>
  </si>
  <si>
    <t>FONDO, CONVENIO O SUBSIDIO:  Remanente de Intereses Seguro Popular</t>
  </si>
  <si>
    <t>FONDO, CONVENIO O SUBSIDIO:  Seguro Popular</t>
  </si>
  <si>
    <t>FONDO, CONVENIO O SUBSIDIO:  Remanente Seguro Popular</t>
  </si>
  <si>
    <t>FONDO, CONVENIO O SUBSIDIO:  Unidades Médicas Móviles</t>
  </si>
  <si>
    <t>ACCIONES REALIZADAS CON RECURSOS DE ORIGEN FEDERAL:</t>
  </si>
  <si>
    <t>FONDO, CONVENIO O SUBSIDIO: Convenio Específico en Materia de Ministración de Subsidios para el Fortalecimiento de Acciones de Salud Pública en las Entidades Federativas.  (AFASPE)</t>
  </si>
  <si>
    <t>FONDO, CONVENIO O SUBSIDIO: Fondo de Aportaciones para los Servicios de Salud (FASSA)</t>
  </si>
  <si>
    <t>Mediante los recursos del Fondo de Apotaciones para los Servicios de Salud (FASSA), se llevan a cabo el pago del personal que labora en el Organismo, asimismo se lleva  acabo el pago de los servicos básicos como son el agua, luz, telefóno, limpieza, vigilancia, mantenimientos de los Centros de Salud, de vehículos, de equipo, así como para el pago de insumos médicos, tales como medicamentos, sustancias químicas, materiales de curación y de laboratorio. Esto con la finalidad de operar los Centros de Salud adscritos al Organismo, Centro Dermatológico, Hospital General de Ticomán, Clínica Condesa y brindar la atención médica y medicamentos gratuitos a la población demandante de los servicios.</t>
  </si>
  <si>
    <t>FONDO, CONVENIO O SUBSIDIO: Remanente en Convenio Específico en Materia de Ministración de Subsidios para el Fortalecimiento de Acciones de Salud Pública en las Entidades Federativas.  (AFASPE)</t>
  </si>
  <si>
    <t>FONDO, CONVENIO O SUBSIDIO: Remanente CALIDAD</t>
  </si>
  <si>
    <t>FONDO, CONVENIO O SUBSIDIO: Remanente Fondo de Aportaciones para los Servicios de Salud (FASSA)</t>
  </si>
  <si>
    <t>FONDO, CONVENIO O SUBSIDIO:  Remanente Fondo de Aportaciones para los Servicios de Salud (FASSA)</t>
  </si>
  <si>
    <t>FONDO, CONVENIO O SUBSIDIO: Remanente FOROSS</t>
  </si>
  <si>
    <t>FONDO, CONVENIO O SUBSIDIO: Remanente Gastos Catastróficos en Cuidados Intensivos Neonatales</t>
  </si>
  <si>
    <t>FONDO, CONVENIO O SUBSIDIO: Remanente Intereses Fondo de Aportaciones para los Servicios de Salud (FASSA)</t>
  </si>
  <si>
    <t>FONDO, CONVENIO O SUBSIDIO: Remanente Intereses Seguro Popular</t>
  </si>
  <si>
    <t>FONDO, CONVENIO O SUBSIDIO: Remanente Seguro Popular</t>
  </si>
  <si>
    <t>FONDO, CONVENIO O SUBSIDIO: Seguro Popular</t>
  </si>
  <si>
    <t>FONDO, CONVENIO O SUBSIDIO: Unidades Médicas Móviles</t>
  </si>
  <si>
    <t>ACCIÓN, PROGRAMA PÚBLICO O PROYECTO: Vacunación antirrábica a animales</t>
  </si>
  <si>
    <t>EJE DEL PROGRAMA GENERAL DE DESARROLLO 2013-2018: Eje 1. Equidad e inclusión social para el desarrollo humano</t>
  </si>
  <si>
    <t>ÁREA DE OPORTUNIDAD DEL PROGRAMA GENERAL DE DESARROLLO 2013-2018: 2. Salud</t>
  </si>
  <si>
    <t>FINALIDAD:  2. Desarrollo Social</t>
  </si>
  <si>
    <t>FUNCIÓN:  2. Vivienda y servicios a la comunidad</t>
  </si>
  <si>
    <t>SUBFUCIÓN: 6. Servicios comunales</t>
  </si>
  <si>
    <t>ACTIVIDAD INSTITUCIONAL: 370. Vacunación antirrábica a animales</t>
  </si>
  <si>
    <t>PROGRAMA PRESUPUESTARIO:</t>
  </si>
  <si>
    <r>
      <t xml:space="preserve">A) Objetivo:  </t>
    </r>
    <r>
      <rPr>
        <sz val="9"/>
        <rFont val="Gotham Rounded Book"/>
        <family val="3"/>
      </rPr>
      <t>Prevenir casos de rabia en perros y gatos con la finalidad de que no se trasmita esta enfermedad a los seres humanos que habitan en el Distrito Federal.</t>
    </r>
  </si>
  <si>
    <r>
      <t xml:space="preserve">B) Productos o Servicios Otorgados, Acciones Realizadas y Proyectos de Inversión:  </t>
    </r>
    <r>
      <rPr>
        <sz val="9"/>
        <rFont val="Gotham Rounded Book"/>
        <family val="3"/>
      </rPr>
      <t>Vacuna Antirrábica canina y felina a perros y gatos que habitan en el D.F.</t>
    </r>
  </si>
  <si>
    <t>ACCIÓN, PROGRAMA PÚBLICO O PROYECTO: Prestación de Servicios de salud a la comunidad</t>
  </si>
  <si>
    <t>FUNCIÓN:  3. Salud</t>
  </si>
  <si>
    <t>SUBFUCIÓN: 1. Prestación de Servicios de Salud a la Comunidad</t>
  </si>
  <si>
    <t>ACTIVIDAD INSTITUCIONAL: 328. Orientación, Educación y Planificación para la Salud</t>
  </si>
  <si>
    <r>
      <t>A) Objetivo:</t>
    </r>
    <r>
      <rPr>
        <sz val="9"/>
        <rFont val="Gotham Rounded Book"/>
        <family val="3"/>
      </rPr>
      <t xml:space="preserve"> Fomentar la salud e los alumnos de educación básica y población en general que asiste a los Centros de Salud de las 16 Jurisdicciones Sanitarias, así como a las instituciones que soliciten el servicio, a través de la educación y promoción para el cuidado de la salud. </t>
    </r>
  </si>
  <si>
    <t>ACCIÓN, PROGRAMA PÚBLICO O PROYECTO: Consulta Médica de Primer nivel de atención</t>
  </si>
  <si>
    <t>SUBFUCIÓN:  2. Prestación de Servicios de Salud a la Persona</t>
  </si>
  <si>
    <t>ACTIVIDAD INSTITUCIONAL:  320. Atención Médica de Carácter General</t>
  </si>
  <si>
    <r>
      <t>A) Objetivo:</t>
    </r>
    <r>
      <rPr>
        <sz val="9"/>
        <rFont val="Gotham Rounded Book"/>
        <family val="3"/>
      </rPr>
      <t xml:space="preserve"> Proporcionar atención médica integral, bajo un principio de seguridad, equidad y respeto, a la población de responsabilidad de los Servicios de Salud Pública del Distrito Federal. </t>
    </r>
  </si>
  <si>
    <t>ACCIÓN, PROGRAMA PÚBLICO O PROYECTO:  Atención Médica Especilizada</t>
  </si>
  <si>
    <t>ACTIVIDAD INSTITUCIONAL:  321. Atención Médica Especializada</t>
  </si>
  <si>
    <r>
      <t>A) Objetivo:</t>
    </r>
    <r>
      <rPr>
        <sz val="9"/>
        <rFont val="Gotham Rounded Book"/>
        <family val="3"/>
      </rPr>
      <t xml:space="preserve">  Otorgar atención médica a los pacientes que requieran ser valorados por un médico especialista para favorecer un tratamiento oportuno e integral.</t>
    </r>
  </si>
  <si>
    <t>ACCIÓN, PROGRAMA PÚBLICO O PROYECTO:  Atención Médica Hospitalaria</t>
  </si>
  <si>
    <t>ACTIVIDAD INSTITUCIONAL:  322. Atención Médica Hospitalaria</t>
  </si>
  <si>
    <r>
      <t>A) Objetivo:</t>
    </r>
    <r>
      <rPr>
        <sz val="9"/>
        <rFont val="Gotham Rounded Book"/>
        <family val="3"/>
      </rPr>
      <t xml:space="preserve">  Otorgar atención medica hospitalaria, en las diferentes especialidades, clínicas y quirúrgicas altamente especializadas a las mujeres y hombres que lo requieran residentes del DF.</t>
    </r>
    <r>
      <rPr>
        <b/>
        <sz val="9"/>
        <rFont val="Gotham Rounded Book"/>
        <family val="3"/>
      </rPr>
      <t xml:space="preserve"> </t>
    </r>
  </si>
  <si>
    <t>ACCIÓN, PROGRAMA PÚBLICO O PROYECTO:  Programa de Salud Sexual y Reproductiva</t>
  </si>
  <si>
    <t>ÁREA DE OPORTUNIDAD DEL PROGRAMA GENERAL DE DESARROLLO 2013-2018:0 2. Salud</t>
  </si>
  <si>
    <t>ACTIVIDAD INSTITUCIONAL:  329. Salud Sexual y Reproductiva</t>
  </si>
  <si>
    <t>ACCIÓN, PROGRAMA PÚBLICO O PROYECTO:  Programa de Prevención y control del VIH/SIDA e ITS</t>
  </si>
  <si>
    <t>ACTIVIDAD INSTITUCIONAL:  380. Atención Médica a las ETS y VIH/SIDA</t>
  </si>
  <si>
    <r>
      <t xml:space="preserve">A) Objetivo:  </t>
    </r>
    <r>
      <rPr>
        <sz val="9"/>
        <rFont val="Gotham Rounded Book"/>
        <family val="3"/>
      </rPr>
      <t xml:space="preserve"> Proporcionar acceso a la atención integral de los pacientes con factores de riesgo y casos positivos de la enfermedad y que no cuenten con seguridad social, asimismo el tener la disponibilidad de medicamentos necesarios para su tratamiento en la clínica. Además de fortalecer e impulsar la prevención de las ETS y el VIH/SIDA, mediante la promoción, prevención, manejo de riegos y daños a la salud así como las acciones individuales y comunitarias, con orientación según grupos de edad y sexo.</t>
    </r>
  </si>
  <si>
    <t>META FÍSICA PROGRAMADA AL PERÍODO:  1,080,000 dosis</t>
  </si>
  <si>
    <t>PRESUPUESTO PROGRAMADO:  8,127,050.54</t>
  </si>
  <si>
    <t>PRESUPUESTO EJERCIDO :   3,953.28</t>
  </si>
  <si>
    <t>META FÍSICA PROGRAMADA AL PERÍODO: 2,412,080 eventos</t>
  </si>
  <si>
    <t>PRESUPUESTO PROGRAMADO:  19,863,457.73</t>
  </si>
  <si>
    <t>PRESUPUESTO EJERCIDO :   1,177,456.83</t>
  </si>
  <si>
    <t>META FÍSICA PROGRAMADA AL PERÍODO:  2,124,805 consultas</t>
  </si>
  <si>
    <t>PRESUPUESTO PROGRAMADO:  2,332,244,403.37</t>
  </si>
  <si>
    <t>PRESUPUESTO EJERCIDO :   1,639,175,327.64</t>
  </si>
  <si>
    <t>META FÍSICA PROGRAMADA AL PERÍODO:  190,349 consultas</t>
  </si>
  <si>
    <t>PRESUPUESTO PROGRAMADO:  21,369,994.63</t>
  </si>
  <si>
    <t>PRESUPUESTO EJERCIDO :   16,735,529.73</t>
  </si>
  <si>
    <t>META FÍSICA PROGRAMADA AL PERÍODO:  3,218 egreso/hospitalario</t>
  </si>
  <si>
    <t>PRESUPUESTO PROGRAMADO:  83,632,140.00</t>
  </si>
  <si>
    <t>PRESUPUESTO EJERCIDO :   80,782,343.91</t>
  </si>
  <si>
    <t>META FÍSICA PROGRAMADA AL PERÍODO:  166,026 atenciones</t>
  </si>
  <si>
    <t>PRESUPUESTO PROGRAMADO:  31,195,513.53</t>
  </si>
  <si>
    <t>PRESUPUESTO EJERCIDO :   1,371,249.92</t>
  </si>
  <si>
    <t>META FÍSICA PROGRAMADA AL PERÍODO:  54,436 consultas</t>
  </si>
  <si>
    <t>PRESUPUESTO PROGRAMADO:  44,437,412.93</t>
  </si>
  <si>
    <t>PRESUPUESTO EJERCIDO :   22,480,975.62</t>
  </si>
  <si>
    <t>PROGRAMA:   Atención Médica Hospitalaria</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</si>
  <si>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</si>
  <si>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</si>
  <si>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general</t>
  </si>
  <si>
    <t>Calidad</t>
  </si>
  <si>
    <t>Número total de fallecimientos por 1000 habitantes en 365 días</t>
  </si>
  <si>
    <t>Mensual</t>
  </si>
  <si>
    <t>Registro de mortalidad del Hospital General de Ticomán</t>
  </si>
  <si>
    <t>Propósito: Otorgar atención medica hospitalaria, en las diferentes especialidades, clinicas y quirúrgicas altamente especializadas a las mujeres y hombres que lo requieran residentes del DF</t>
  </si>
  <si>
    <t>Número total de egresos hospitalario en un periodo determinado</t>
  </si>
  <si>
    <t>Número total de egresos hospitalarios en un periodo determinado en 30 días</t>
  </si>
  <si>
    <t>Sistema de Información en Salud y Registros Internos del Hospital General de Ticomán</t>
  </si>
  <si>
    <t>Componentes: Atención Médica Especializada Hospitalaria</t>
  </si>
  <si>
    <t>Número de pacientes atendidos en un periodo determinado</t>
  </si>
  <si>
    <t>Economía</t>
  </si>
  <si>
    <t>Número total de pacientes atendidos en el área de hospitalización en un periodo determinado en 30 días</t>
  </si>
  <si>
    <t>Actividades: Atención médica diagnostica, terapeuta,  quirurgica</t>
  </si>
  <si>
    <t>Numero total de intervenciones quirúrgicas realizadas en un periodo determinado</t>
  </si>
  <si>
    <t>Número total de pacientes que requirieron atención médica quirúrgica en un periodo determinado en 30 días</t>
  </si>
  <si>
    <t>PROGRAMA:   Atención Médica a las ETS Y VIH/SIDA</t>
  </si>
  <si>
    <t>Tasa de mortalidad por virus de la Inmunodeficiencia humana</t>
  </si>
  <si>
    <t>Número total de Muertes por Virus de Inmunodeficiencia Humana entre  100 mil habitantes</t>
  </si>
  <si>
    <t>Anual</t>
  </si>
  <si>
    <t>Sistema de Registro de Mortalidad. INEGI</t>
  </si>
  <si>
    <t>Propósito: Otorgar atención medica en consulta externa, a hombres y mujeres con enfermedades de transmisión sexual y VIH/SIDA residentes del Distrito Federal</t>
  </si>
  <si>
    <t xml:space="preserve">Número total de atenciones en Consulta Externa </t>
  </si>
  <si>
    <t>Número total de atenciones en consulta externa en un periodo determinado</t>
  </si>
  <si>
    <t>Sistema de Información en Salud y Registros Internos de la Clínica Especializada Condesa.</t>
  </si>
  <si>
    <t>Componentes: Atención Médica en Consulta Externa</t>
  </si>
  <si>
    <t>Numero Total de atenciones otorgadas en Consulta Externa</t>
  </si>
  <si>
    <t>Actividades: Platicas de Promoción a la salud, Relacionadas con enfermedades de Transmisión Sexual y VIH/SIDA</t>
  </si>
  <si>
    <t>Número de platicas realizadas</t>
  </si>
  <si>
    <t>Numero total de platicas realizadas en un periodo de tiempo determinado</t>
  </si>
  <si>
    <t xml:space="preserve">Sistema de Información en Salud. </t>
  </si>
  <si>
    <t>PROGRAMA:   Programa de Vacunación</t>
  </si>
  <si>
    <t xml:space="preserve">Fin: </t>
  </si>
  <si>
    <t>Tasa de Mortalidad por enfermedades prevenibles por vacunación en menores de 5 años</t>
  </si>
  <si>
    <t>Eficacia</t>
  </si>
  <si>
    <t>Total de defunciones por enfermedades prevenibles por vacunación en el D.F./ total de la población menor de 5 años del DF por mil</t>
  </si>
  <si>
    <t>cero</t>
  </si>
  <si>
    <t xml:space="preserve">Propósito: </t>
  </si>
  <si>
    <t xml:space="preserve">Tasa de menores de 5 años con enfermedades prevenibles por vacunación </t>
  </si>
  <si>
    <t>Total menores de 5 años con enfermedades prevenibles por vacunación ene le D.F. / total de la población menor de 5 años  del D.F.</t>
  </si>
  <si>
    <t>Componentes: Programa de Vacunación Universal</t>
  </si>
  <si>
    <t>Índice de vacunación en población menor de 5 años que residen en el D.F.</t>
  </si>
  <si>
    <t>Meta realizada en el perido / meta programada en el periodo por 100</t>
  </si>
  <si>
    <t>Trimestral</t>
  </si>
  <si>
    <t>Registros Internos de los SSPDF</t>
  </si>
  <si>
    <t xml:space="preserve">Actividades: </t>
  </si>
  <si>
    <t>Costo aproximado o promedio de cada vacuna aplicada</t>
  </si>
  <si>
    <t>Eficiencia</t>
  </si>
  <si>
    <t>Costo Total de vacunas e insumos utilizados en el programa de vacunación / total de vacunas aplicadas</t>
  </si>
  <si>
    <t>Componentes: Control en el crecimiento y salud de animales</t>
  </si>
  <si>
    <t>Recursos Federales</t>
  </si>
  <si>
    <t>C</t>
  </si>
  <si>
    <t>I</t>
  </si>
  <si>
    <t>Recursos Propios</t>
  </si>
  <si>
    <t>Remanente Gasto Catastrófico - Cuidados Intensivos Neonatales</t>
  </si>
  <si>
    <t>Remanente Intereses FASSA</t>
  </si>
  <si>
    <t>Remanente Intereses Seguro Popular</t>
  </si>
  <si>
    <t>Remanente Propios</t>
  </si>
  <si>
    <t>Remanente Seguro Popular</t>
  </si>
  <si>
    <t>Siniestros</t>
  </si>
  <si>
    <t>Unidades Médicas Móviles</t>
  </si>
  <si>
    <t>A través del Convenio para la ejecución del Sistema de Protección Social en Salud, la Secretaria de Salud del Distrito Federal a través de la Secretaría de Finanzas, proporciona al Organismo los recursos financieros necesarios para el pago del personal médico y de enfermeria, gastos operativos de unidades médicas, fortalecimiento de infraestructura física en salud, gasto operativo de las Caravanas de la Salud y para la prevención y promoción de la salud mediante la compra de medicamentos, materiales de curación, de laboratorio, sustancias quimicas, equipo médico, materiales promocionales, etc. estos recursos son aplicados en Centros de Salud Acreditados y aplicados para los derechohabientes del Seguro Popular.</t>
  </si>
  <si>
    <t>META FÍSICA ALCANZADA AL PERÍODO:  1,894,611 consultas</t>
  </si>
  <si>
    <t>A) Durante el primer semestre se obtuvo un logro del 89.2 % en la atenciòn medica de caracter general de acuerdo a lo programado, teniendo como elementos importantes a conciderar, que durante este periodo se beneficiaron, en remodelaciòn y ampliaciòn los Centros de Salud San Miguel Teotongo, Santa Maria Aztahuacan, El Arenal, Revoluciòn, La Esmeralda, San Nicolàs  Norte, de los cuales se tuvo que reubicar al personal en diferentes unidades y referenciar a los pacientes a otro Centro de Salud para garantizar su atenciòn medica.Por otra parte  se fortaleciò la estrategia de  promociòn para la salud, con acciones de caracter preventivo y  detecciones oportunas de Diabetes, Hipertensiòn, Obesidad, Ca de Prostata, entre otras,  incluyendo tambien la participaciòn del medico en los grupos de embarazadas, de cronico degenerativos, adolescentes asi como en la consejeria de planificacion Familiar y anticoncepciòn y la promociòn de estilos de vida saludables. Estas acciones  permiten un empoderamiento del paciente en su salud, impactando positivamente en la salud de la poblaciòn.</t>
  </si>
  <si>
    <t xml:space="preserve">A) En los egresos hospitalarios  se logro el 93.9% de la meta programada en el 1er semestre de 2015. Este comportamiento es congruente con  el porcentaje de ocupación que  se ha tenido en el mismo periodo. Son diversas las causas  que han impedido una mayor logro en estos indicadores, entre los mas importantes a considerar son, que los  4 servicios básicos ( Medicina Interna, Cirugía, Ginecoobstetricia y Neonatologia) se han visto afectados  en la generación de egresos   debido a las obras de mantenimiento (reparaciones de salas )  y (reparaciones de camas)   Otra situación presentada fue la aparición de casos con acinetobacter en los servicios de Medicina Interna, Cirugía y Neonatología , lo que obligó al  aislamiento de pacientes  con el consecuente bloqueo de camas  y menor ingreso de pacientes a hospitalización. Sumado a lo anterior es importante mencionar  que  en los Servicio de Medicina Interna y Neonatología  se han incrementado el promedio de días estancia  lo cual obedece a la atención de pacientes con padecimientos de mayor complicación que requieren de permanencia de larga estancia  generando de esta manera  un menor ingreso de pacientes  a este servicio.Se espera  que en los próximos meses el número de egresos se vea incrementado para lo cual se están creando estrategias  para la captación de los pacientes y la disminución de los días de estancia hospitalaria.
</t>
  </si>
  <si>
    <t>A) En la prevenciòn y detecciòn  de cancer de mama, durante el 1er semestre se logrò el 82.2 % de las detecciones programadas, teniendo diversos factores, un factor determinante que impidiò la promociòn y difusiòn de este programa en la poblaciòn  fue la veda electoral que afecto en el segundo trimestre. Se tienen dos mastògrafos que no han podido operar durante este semestre, debido a la falta de personal  técnico epecializado para la toma de los estudios, a pesar de contar con el recurso financiero para la contrataciòn, pero la escases en el mercado laboral, de este personal y la falta de interès por la ubicaciòn  no se ha logrado su contrataciòn. Otro factor es que se encuentra en proceso de reparaciòn el sistema de informaciòn  para la captura de las actividades realizadas, lo que no ha permitido reflejar el 100% de las actividades realizadas.</t>
  </si>
  <si>
    <t>A) Durante el primer semestre se ha superado la meta de acuerdo a lo programado en este periòdo, alcanzado el 109%. Esto debido al fortalecimiento en las acciones preventivas  del Programa de VIH y ETS.</t>
  </si>
  <si>
    <r>
      <t>B) Productos o Servicios Otorgados, Acciones Realizadas y Proyectos de Inversión:</t>
    </r>
    <r>
      <rPr>
        <sz val="9"/>
        <rFont val="Gotham Rounded Book"/>
        <family val="3"/>
      </rPr>
      <t xml:space="preserve">  Los Servicios Otorgados en la consulta mèdica de primer nivel de atenciòn en el primer semestre de 2015 fueron 1,894,611 consultas. Las acciones que se realizan son Promociòn para la Salud, deteccion oportuna, prevenciòn y protecciòn especifica, atenciòn mèdica integral, salud mental, planificaciòn familiar y anticoncepciòn, atenciòn materno infantil, atenciòn odontològica. Tratamiento, control y seguimiento de enfermedades crònicas e infectocontagiosas, para limitar el daño de los padecimientos de atenciòn.</t>
    </r>
  </si>
  <si>
    <t>META FÍSICA ALCANZADA AL PERÍODO: 199,974 consultas</t>
  </si>
  <si>
    <t>META FÍSICA ALCANZADA AL PERÍODO:   3,022 egreso/hospitalario</t>
  </si>
  <si>
    <t>META FÍSICA ALCANZADA AL PERÍODO:   1,194,075 atenciones</t>
  </si>
  <si>
    <t>META FÍSICA ALCANZADA AL PERÍODO:   59,339 consultas</t>
  </si>
  <si>
    <t xml:space="preserve">El convenio específico tiene por objeto ministrar recursos presupuestarios federales para coordinar su participación con el Ejecutivo Federal que le permitan al Ejecutivo del Distrito Federal la adecuada instrumentación, así como fortalecer la integridad de las acciones de Promoción y Prevención de la Salud.
</t>
  </si>
  <si>
    <t xml:space="preserve">Mediante el Convenio Específico se recibieron recursos presupuestales federales para fortalecer la oferta de los Servicios de Salud en el Distrito Federal y de manera particular para la realización de las acciones tales como "Obra Pública" y "Equipamiento" de los proyectos denominados "Ampliación del Centro de Salud Ampliación Presidentes, perteneciente a la Jurisdicción Sanitaria Alvaro Obregón","Ampliación del Centro de Salud Ixnahualtongo, perteneciente a la Jurisdicción Sanitaria Venustiano Carranza", "Ampliación del Centro de Salud San Miguel Teotongo, perteneciente a la Jurisdicción Sanitaria Iztapalapa" y "Ampliación del Centro de Salud Zapotitla, perteneciente a la Jurisdicción Sanitaria Tláhuac". </t>
  </si>
  <si>
    <t xml:space="preserve">Mediante el Convenio Específico se recibieron recursos presupuestales federales para fortalecer la oferta de los Servicios de Salud en el Distrito Federal y de manera particular para la realización de las acciones tales como "Obra Pública" y "Equipamiento" de los proyectos denominados "Clínica de Geriatría" y "Centro de rehabilitación para niños con Discapacidad y Transtornos mentales de la Infancia". </t>
  </si>
  <si>
    <t>Mediante los recursos de los intereses del Fondo de Apotaciones para los Servicios de Salud (FASSA), se llevan a cabo el pago de pago de los servicos básicos como son el agua, luz, telefóno, limpieza, vigilancia, mantenimientos de los Centros de Salud, de vehículos, de equipo, así como para el pago de insumos médicos, tales como medicamentos, sustancias químicas, materiales de curación y de laboratorio. Esto con la finalidad de operar los Centros de Salud adscritos al Organismo, Centro Dermatológico, Hospital General de Ticomán, Clínica Condesa y brindar la atención médica y medicamentos gratuitos a la población demandante de los servicios.</t>
  </si>
  <si>
    <t>A través de los recursos de intereses del Convenio para la ejecución del Sistema de Protección Social en Salud, se aplicaron para la compra de sustancias quimicas y gasto operativo de unidades médicas estos recursos son aplicados en Centros de Salud Acreditados y aplicados para los derechohabientes del Seguro Popular.</t>
  </si>
  <si>
    <t>A) Se rebasó la meta, toda vez que se extendió la aplicación de vacunas contra influenza estacional y antineumocóccica, correspondiente a la temporada invernal.</t>
  </si>
  <si>
    <t>PROGRAMA:   Vacunación antirrábica a animales</t>
  </si>
  <si>
    <t>cero/631389*1000 menores de cinco años = cero</t>
  </si>
  <si>
    <t>CONAPO, SSPDF</t>
  </si>
  <si>
    <t>ACTIVIDAD INSTITUCIONAL: 331. Vacunación Universal</t>
  </si>
  <si>
    <t>META FÍSICA PROGRAMADA AL PERÍODO: 1,350,117 dosis</t>
  </si>
  <si>
    <t>META FÍSICA ALCANZADA AL PERÍODO:   1,903,099 dosis</t>
  </si>
  <si>
    <t>PRESUPUESTO PROGRAMADO:  55,939,869.31</t>
  </si>
  <si>
    <t>PRESUPUESTO EJERCIDO :   2,529,112.03</t>
  </si>
  <si>
    <r>
      <t>A) Objetivo:</t>
    </r>
    <r>
      <rPr>
        <sz val="9"/>
        <rFont val="Gotham Rounded Book"/>
        <family val="3"/>
      </rPr>
      <t xml:space="preserve"> Proteger contra enfermedades infectocontagiosas prevenibles por vacunación a todos los grupos vulnerables, a fín de disminuir la morbilidad y mortalidad de éste grupo de población.</t>
    </r>
  </si>
  <si>
    <r>
      <t>B) Productos o Servicios Otorgados, Acciones Realizadas y Proyectos de Inversión:</t>
    </r>
    <r>
      <rPr>
        <sz val="9"/>
        <rFont val="Gotham Rounded Book"/>
        <family val="3"/>
      </rPr>
      <t xml:space="preserve">  Este programa está dirigido a todos los grupos vulnerbles con lugar de residencia en el Distrito Federal, consiste en aplicación de vacunas del esquema básico de inmunizaciones, que previenen enfermedades como polimielitis, difteria, tosferina, tetanos, hepatitis, saramión, rubeola, paratiditis, tuberculosis. Durante el Período Enero - Junio se aplicaron 1,212,364 vacunas a menos de 5 años de edad; 88,250 vacunas aplicadas a escolares; 170,242 vacunas a mujeres de edad fértil; 18,762 vacunas a mujeres embarazadas; a la población de 13 a 39 años se aplicaron 2,909 vacunas; población mayor de 60 años de edad se aplicaron 410,572 vacunas. 
La cobertura de aplicación de vacunas en la población atendida por los SSPDF en grupos menores de 5 años de edad es de 100%, 84.6% en escolares que depende al abasto de la vacuna por parte de la Federación, en mujeres en edad fértil la cobertura fue de 85.8%; en mujeres embarazadas 94.3%; población de 13 a 39 años en 100% y de la población mayor a los 60 fue 140%.
Se mantiene la erradicación de la poliomelitis causada por el poli virus silvestre, con el 0% de casos; se mantiene la eliminación de la difteria con el 0% de casos; el control de casos de enfermedades diarreicas causadas por rotavirus 7 casos sospechosos reportados que representa el 75% más en compración con el mismo período del año anterior 4 casos; se mantiene la eliminación del tétanos neonatal con el 0% de casos. Se mantiene en control los casos de tosferina, identificando 2 casos confirmados en el mismo período del año anterior se presentaron 0 casos, se han reducido las infecciones respiratorias agudas causadas por el virus de la influenza y las complicaciones por la misma, obsevándose que para el grupo de menores de 5 años de edad se registraron 15 casos que corresponde al 8.5% del total de casos de influenza y para el 2014 fue del 10.7%; se mantiene la eliminación de casos de sarampión, rubeola congénita, del tétanos en adulto, así como las infecciones graves causadas por haemophilus influenzae tipo B.</t>
    </r>
  </si>
  <si>
    <t>Al período se ha logrado un avande de 1'903,099 dosis de vacunas aplicadas.</t>
  </si>
  <si>
    <t>META FÍSICA ALCANZADA AL PERÍODO:  1,031,000 dosis</t>
  </si>
  <si>
    <t>ACTIVIDAD INSTITUCIONAL: 368. Esterilización de animales</t>
  </si>
  <si>
    <t>PRESUPUESTO EJERCIDO :   54,899.88</t>
  </si>
  <si>
    <t>META FÍSICA PROGRAMADA AL PERÍODO:  24,795 atenciones</t>
  </si>
  <si>
    <t>META FÍSICA ALCANZADA AL PERÍODO:  24,600 atenciones</t>
  </si>
  <si>
    <r>
      <t xml:space="preserve">A) Objetivo:  </t>
    </r>
    <r>
      <rPr>
        <sz val="9"/>
        <rFont val="Gotham Rounded Book"/>
        <family val="3"/>
      </rPr>
      <t>Control en el crecimiento de la población y salud de animales.</t>
    </r>
  </si>
  <si>
    <r>
      <t xml:space="preserve">B) Productos o Servicios Otorgados, Acciones Realizadas y Proyectos de Inversión:  </t>
    </r>
    <r>
      <rPr>
        <sz val="9"/>
        <rFont val="Gotham Rounded Book"/>
        <family val="3"/>
      </rPr>
      <t>Círugias de esterilización canina y felina.</t>
    </r>
  </si>
  <si>
    <t>Porcentaje de perro y gatos vacunados contra la rabia</t>
  </si>
  <si>
    <t>Total de perros y gatos vacunados contra la rabia entre el total de perros y gatos programados a vacunar contra la rabia por cien.
Total de perros y gatos esterilizados entre el total de perros y gatos programados a esterilizar por cien</t>
  </si>
  <si>
    <t>Porcentaje
Porcentaje</t>
  </si>
  <si>
    <t>Eficiencia
Eficiencia</t>
  </si>
  <si>
    <t>Porcentaje de perro y gatos vacunados contra la rabia con respecto a los programados.
Porcentaje de perros y gatos esterilizados con respecto a los programados</t>
  </si>
  <si>
    <t>Actividades: Campaña de vacunación antirrábica canina y felina.
Campaña de esterilización canina y felina</t>
  </si>
  <si>
    <t>104%
101%</t>
  </si>
  <si>
    <t>Trimestral
Trimestral</t>
  </si>
  <si>
    <t>Registros Internos de la Secretaría de Salud y de los SSPDF</t>
  </si>
  <si>
    <t>META FÍSICA ALCANZADA AL PERÍODO:   3,184,843 eventos</t>
  </si>
  <si>
    <r>
      <t>B) Productos o Servicios Otorgados, Acciones Realizadas y Proyectos de Inversión:</t>
    </r>
    <r>
      <rPr>
        <sz val="9"/>
        <rFont val="Gotham Rounded Book"/>
        <family val="3"/>
      </rPr>
      <t xml:space="preserve">  Difundir información sobre el derecho a la salud, las principales enfermedades y riesgos para la salud que afectan a la población capitalina, las formas de prevenirlas, los programas, servicios y acciones de salud existentes para atenderlos. La meta está integrada por sesiones educativas impartidas en planteles de educación básica, en Centros de Salud o en alguna otra institución que lo solicite; actividades preventivas de salud bucal: instrucción de técnica de cepillado, instrucción de uso de hilo dentral y enjuagues de fluoruro de sodio; consultas de primeva vez y subsecuentes a adoslescentes sobre salud sexual y reproductiva. Se beneficia a los alumnos de educación básica y población en general que asiste a los Centros de Salud de las 16 Jurisdicciones Sanitarias y personal de instituciones que soliciten el servicio.</t>
    </r>
  </si>
  <si>
    <t xml:space="preserve">La variación corresponde a una nomina extraordinaria del personal que se encuentra en lugares de trabajo de alto, mediano y bajo riesgo, toda vez que reciben una compensacion extraordinaria por encontrarse en estos lugares de adscripcion tales como </t>
  </si>
  <si>
    <t>La variacion se debe a que no fue posible pagar las facturas de los proveedores de papeleria, medicamentos y gasolina esto debido a que no se han presentado para poder llevar a cabo la revision correspondiente de requisitos fiscales y dar inicio al tramite presupuestal, contable y financiero para el pago de estos insumos.</t>
  </si>
  <si>
    <t>La variación es debido a que no fue posible el pago de los servicios de lus, agua, capacitacion, vigilancia, seguros de inmuebles y vehiculos y del comedor del Hospital General de Ticomán debido a que llegaron las facturas en los ulltimos dias del mes de junio y algunas otras no se han recibido por lo que en el mes de julo se iniciara el procedimiento del registro presupuestal, contable y financiero.</t>
  </si>
  <si>
    <t>El subejercicio es debido a que se encuentran en proceso de las firmas de las cartas de adhesión del personal voluntario con cargo al Seguro Popular.</t>
  </si>
  <si>
    <t>La variación corresponde a que se encuentran en proceso de licitacion el equipo médico, mobiliario, plantas de energia electrica para equipar a los centros de salud adscritos al Organismo.</t>
  </si>
  <si>
    <t>La variación corresponde al pago del proveedor que entrego basculas portailes para las visitas domiciliarias de los médicos, ya que se encuentra en el proceso de fiscalizacion de la factura para su pago.</t>
  </si>
  <si>
    <t>Se encuentran realizando las obras correspondientes a los Centros de Salud del Organismo, asimismo estan en revision las estimaciones para su pago correspondente.</t>
  </si>
  <si>
    <t>se tiene en proceso de pago la estimacion del mantenimiento de centros de salud.</t>
  </si>
  <si>
    <t>Mediante el Convenio Específico se recibieron recursos presupuestales federales para la operación del Programa Unidades Médicas Móviles a fin de realizar los gastos que se deriven de la operación de once unidades médicas móviles y del aseguramiento de las mismas correspondientes al Programa. Así como para el pago del personal médico y de enfermería que opera dicho programa en las zonas en las que se tiene mayor pobreza en el Distrito Federal.</t>
  </si>
  <si>
    <t>Incorporacion deo Convenio AFASPE</t>
  </si>
  <si>
    <t>Dar la atención en los retos de la Salud que enfrenta el país, a los cuales se asociaron metas estratégicas, líneas de acción y actividades que corresponden a las prioridades del Sector Salud, para contribuir en el logro de los objetivos del Plan Nacional de Desarrollo, y destaca, en Materia de Salud Pública, la estrategia destinada a Fortalecer e Integrar las Acciones de Promoción de la Salud, Prevención y Control de las Enfermedades. La población beneficiada es la del Distrito Federal y zona conurbada que no cuenta con seguridad social en las 16 Jurisdicciones Sanitarias.</t>
  </si>
  <si>
    <t xml:space="preserve">Incorporación de los recursos del estímulo fiscal </t>
  </si>
  <si>
    <t xml:space="preserve">Incorporación de recursos del Estímulo Fiscal con la finalidad de adquirir medicamento para el programa del interrupción legal del embarazo, pago de laudos, cinchos para perros, complementar el costo del sistema integral de información, complementar el pago del 3% del impuesto sobre nóminas del personal eventual que labora en el Organismo; así como para la compra de montacargas; por último para la adecuación de espacios en centros de Salud del Organismo. La Población beneficiada fue la del Distrito Federal y zona conurbada que no cuenta con seguridad social.
</t>
  </si>
  <si>
    <t>Incorporación del remanente del Convenio AFASPE</t>
  </si>
  <si>
    <t>Dar la atención en los retos de la Salud que enfrenta el País, a los cuales se han asociado metas estratégicas, líneas de acción y actividades que corresponden a las prioridades del Sector Salud, para contribuir en el logro de los objetivos del plan nacional de desarrollo, y destaca, en materia de Salud Pública, la estrategia destinada a Fortalecer e Integrar las Acciones de Promoción de la Salud, prevención y control de las enfermedades y beneficiar a la población del Distrito Federal y zona conurbada que no cuenta con Seguridad Social en las 16 Jurisdicciones Sanitarias.</t>
  </si>
  <si>
    <t>Incorporación del Convenio Calidad en los Servicios de Salud</t>
  </si>
  <si>
    <t xml:space="preserve">Fortalecer los Centros de Salud, mediante la adquisición de equipo e instrumental médico y de laboratorio, equipo de cómputo y mobiliario y beneficiar la población del Distrito Federal y zona conurbada que no cuenta con Seguridad Social de los Centros de Salud: San Miguel Teotongo, Ixnahualtongo, ampliación presidentes y Zapotitla.
</t>
  </si>
  <si>
    <t>Incorporación del remanente FASSA</t>
  </si>
  <si>
    <t>Con este recurso se complementaron los autorizados por la Federación  para la compra de mobiliario, equipo de cómputo, mantenimiento mayor a Centros de Salud y Jurisdicciones Sanitarias, medicamentos, personal eventual para los Centros de Salud.</t>
  </si>
  <si>
    <t>Incorporacion del remanente del Convenio FOROSS</t>
  </si>
  <si>
    <t>La remodelación fue para alojar el Centro de Rehabilitación para niños con discapacidad y trastornos mentales de la infancia.</t>
  </si>
  <si>
    <t xml:space="preserve">Recursos para brindar atención oportuna y de calidad a la población que demanda los servicios que otorga el Organismo en beneficio de la población del Distrito Federal afiliada en el Hospital General de Ticoman.
</t>
  </si>
  <si>
    <t>Recursos para el pago de vestuario del  personal médico y administrativo; materiales de curacion y para estimacion de obra de los mantenimientos mayores de Centros de Salud.</t>
  </si>
  <si>
    <t>Recursos para el pago de sustancias quimicas, materiales de curación, así como para los mantenimientose equipos e instrumentales médicos y de maquinaria y equipo de los Centros de Salud.</t>
  </si>
  <si>
    <t>Incorporación de recursos del remanente de propios obtenidos al cierre del ejercicio 2014 con estos recursos se llevo  a cabo obras de adecuación de espacio, adquisición de equipo médico, mantenimientos menores de inmuebles.</t>
  </si>
  <si>
    <t>Se incorpora el remanente obtenido en el ejercicio 2014 del Seguro Popular para la adquisición de medicamentos, materiales de curación, sustancias químicas, mantenimiento de equipo médico, pago de servicios generales, entre otros. Para estar en condiciones de atender a la población del Distrito Federal y zona conurbada que no cuenta con Seguridad Social en las 16 Jurisdicciones Sanitarias.</t>
  </si>
  <si>
    <t xml:space="preserve">Recursos para la adquisición de medicamentos, materiales y accesorios y suministros médicos, contratación de servicios tales como agua, luz, teléfono, limpieza, policía, mantenimiento de equipo médico, entré otros así mismo para complementar el presupuesto para el pago del personal médico y de enfermería involucrados directamente en la prestación  de Servicios de Salud incluidas en el catalogo universal de Servicios de Salud (CAUSES) y en beneficio de la población derechohabiente, así como la población del Distrito Federal y zona conurbada que no cuenta con Seguridad Social en las 16 Jurisdicciones Sanitarias.
</t>
  </si>
  <si>
    <t>Incorporacón de Recursos del Seguro Popular</t>
  </si>
  <si>
    <t xml:space="preserve">Captar los recursos con la finalidad de incorporar al presupuesto de Ingresos Propios los finiquitos generados por siniestros. Los cuales serán dirigidos a la Población demandante de los Servicios de la unidad afectada.
</t>
  </si>
  <si>
    <t>Desarrollar las actividades  con criterios de calidad, anticipación y resolutividad, mediante equipos itinerantes de salud, a la población que habita en microregiones de bajo índice de desarrollo humano y va dirigido a la población de las zonas de alta marginalidad.</t>
  </si>
  <si>
    <t>A) La metas física se encuentra en un rango satisfactorio.</t>
  </si>
  <si>
    <t>B)El indice de cumplimiento financiero de esta actividad corresponde a que nos encontramos en el proceso de licitación publica para la adjudicacion de los insumos que son necesarios para el desarrollo de la actividad.</t>
  </si>
  <si>
    <t>C) La meta fisica alcanzada es debido a que se contaban con los insumos necesarios para el desarrollo de esta actividad ya que en el ultimo trimestra de 2014 se doto de los insumos para hacer frente a la demanda.</t>
  </si>
  <si>
    <t>A) Debido a las acciones de coordinación interinstitucional, se realizarón diversos eventos de orientación, educación y planificación para la salud, lo que permitió obtener un logro suérior del 32%.</t>
  </si>
  <si>
    <t>A) La meta se encuentra en un rango satisfactorio.</t>
  </si>
  <si>
    <t>B)Presupuestalmente no encontramos en un rango satisfactorio.</t>
  </si>
  <si>
    <t>C)La actividad se encuentra en un rango satisfactorio.</t>
  </si>
  <si>
    <t>A)El que la meta física este superada en un alto porcentaje es debido a que existe un error en la meta fícica originalmente autorizada por lo que se solicitara un incremento de metas psra que sean congruentes las acciones realizadas.</t>
  </si>
  <si>
    <t>B) Se encuentran en proceso de realizacion de los cursos por lo que una ves concluidos se procedera a su pago.</t>
  </si>
  <si>
    <t>PRESUPUESTO PROGRAMADO:  1,000,000.00</t>
  </si>
  <si>
    <t>ACCIÓN, PROGRAMA PÚBLICO O PROYECTO: Vacunación Universal</t>
  </si>
  <si>
    <t>Recursos federales que a través del sistema de protección social en salud del fondo de gastos catastroficos, se aplicará para la adquisición de vitrinas de instrumental médico de cuidados intensivos neonatales para el Hospital General de Ticomán</t>
  </si>
  <si>
    <t>Se tuvo un subejercicio debido a las vacancias por fallecimientos, así como por incidencias en que incurrio el personal adscrito al Organismo tales como faltas, retardos, licencias sin goce de sueldo, salidas anticipoadas, esto repercute debido a que la Secretaría de Hacienda y Crédito Público ministra la totalidad del presupuesto para el pago de sueldos, lo que da como resultado una disponibilidad al peridodo; adicionalmente a esta situación, la calendarización la realiza la Secretaria de Salud Federal en concordancia con la Secretaria de Hacienda y Credíto Público.</t>
  </si>
  <si>
    <t>El subejercicio corresponde a que se encuantran en proceso de licitación la adquisición de toner´s, papel bond, medicamentos, material de curación y de laboratorio, sustancias químicas, vestuario y prendas de protección, esto debido a que no se contaba con la totalidad de los presupuestos del Seguro Popular y sus remanentes, adicionalmente las areas sustantivas se encontraban realizando las requisiciones de compra correspondientes especificando cada insumo para el sondeo de mercado correspondiente; por otra parte se esta en espera de la entrega de los bienes que han sido adquiridos en el primer semestre tales como medicinas, materiales de curación y de laboratorio, sustancias quimicas y por ultimo la oficalia mayor no ha enviado las facturas para el pago de gasolina, sin embargo este gasto se refleja como presupuesto devengado.</t>
  </si>
  <si>
    <t>El subejercicio corresponde a que se programo un presupuesto mayor al utilizado al periodo sobre los servicios de agua, luz; asimsimno la oficialia mayo no ha enviado las facturas para el pago del servicio telefonico y de internet para su pago, no se omite señalar que no se contaba con un documento comprobatorio que sirviera para realizar el devengo correspondientes (nota de remisión o prefactura); en cuanto al sistema integra de información se esta devengando el servicio de mantenimiento del mismo es por ello que se refleja un subejercicio que sera cubierto en los meses posteriores; en capacitación se estan generando las requisciones de servicio para llevar a cabo los cursos al personal medico y de enfermeria; en servicios profecionales, el convenio afaspe destino el presupuesto para la contratacion biologos, capturistas de datos, medicos, por lo que se estan llevando las contrataciones correspondientes, sin emabrgo el subejercicio corresponde a que los recursos ya fueron ministrados y por normatividad se tienen que solicitar a la secretaria de finanzas para que se encuentren en las cuentas bancarias de este Organismo. En cuanto a fletes y maniobras se esta llevando a cabo un sondeo de mercado para el reparto de los insumos adquiridos para las jurisdicciones sanitarias; en vigilancia, materiales de difusion, servicios subrogados y congresos y convenciones nos encontramos en espera de las facturas correspondientes para su pago debido a que se estan realizando entregas de materiales, asi como las conciliaciones correspondientes de los turnos del servicio de vigilancia.</t>
  </si>
  <si>
    <t>A) el que la meta no haya llegado a lo esperado es debido a que se estan llevando a cabo los sondeos de mercado para la compra del equipo necesario para los Centros de Salud; asimismo las jusrisdicciones sanitarias no han concluido con el inventario correspondiente para contratar a la empresa del mantenimiento de los equipos.</t>
  </si>
  <si>
    <t>B) Presupuestalmete el rango no es satisfactorio debido a que no se han adquirido los equipos para los centros de salud; asimismo unicamente se estan llevado a cabo mantenimientos menores en los equipos a traves del fondo revolvente de cada Jurisdicción Sanitaria.</t>
  </si>
  <si>
    <t>C) El indicie de cumplimiento no es el optimo no es el optimo debido a que en el segundo semestre se realizaran las licitaciones correspondientes para la compra del equipo y sus mantenimientos.</t>
  </si>
  <si>
    <t>A)La meta no fue alcanzada debido a que los trabajos de mantenimiento se estan desarrollando por lo que no se han concluido con los mantenimientos mayores y las obras correspondientes.</t>
  </si>
  <si>
    <t>Bel avance presupuestal obedece a que aun continuan con los procesos de manteniemitos mayores y menores así como las obras correspondientes, por tal motivo el ejercicio de los recursos va en funcion de los avances de las obras.</t>
  </si>
  <si>
    <t>C) el indice de cumplimiento es bajo ya que no se han concluido con los trabajos de mantenimientos y obras en su totalidad.</t>
  </si>
  <si>
    <t>B)El indice de cumplimiento financiero de esta actividad corresponde a que nos encontramos en el proceso de licitación publica para la adjudicacion de los insumos que son necesarios para el desarrollo de la actividad, principalmente test medicos, cuetionarios para el desarrollo del menor, cedulas de seguimiento.</t>
  </si>
  <si>
    <t>C) La meta fisica alcanzada es debido a que se contaban con los insumos necesarios para el desarrollo de esta actividad ya que en el ultimo trimestra de 2014 se doto de los insumos mencionados en el inciso anterior para hacer frente a la demanda.</t>
  </si>
  <si>
    <t>B) El indice de cumplimiento financiero de esta actividad corresponde a que nos encontramos en el proceso de adjudicación del vestuario y gasolina para el desarrollo de cursos de capacitacion impartidos por el personal de proteccion civil del organismo</t>
  </si>
  <si>
    <t>Ayudas sociales a voluntarios del Seguro Popular</t>
  </si>
  <si>
    <t>El convenio específico tiene por objeto ministrar recursos presupuestarios federales para coordinar su participación con el Ejecutivo Federal que le permitan al Ejecutivo del Distrito Federal la adecuada instrumentación, así como fortalecer la integridad de las acciones de Promoción y Prevención de la Salud.
Los recursos federales seran para los programas de: "Promoción de la Salud y Determinantes Sociales", "Alimentación y Activación Física", "Sistema Nacional de Vigilancia Epidemiológica", "Seguridad Vial", "Prevención del Cáncer de la Mujer", "Salud Materna y Perinatal", "Salud Sexual y Reproductiva para el Adolescente", "Planificación Familiar y Anticoncepción", "Prevención y Atención de la Violencia Familiar y de Género", "Vigilancia, Prevención y Control del Dengue", "Prevención y Control del Paludismo", "Diabetes Mellitus", "Obesidad y Riesgo Cardiovascular", "Atención al Adulto Mayor", "Salud Bucal", "Prevención y Control de la Tuberculosis", "Urgencias Epidemiológicas y Atención a Desastres", "Prevención de Cólera", "Prevención y Tratamiento de las Adicciones", "Programa Especial de respuesta al VIH/SIDA", "Vacunación Universal", "Salud para la Infancia y la Adolescencia" y "Prevención y el Tratamiento de Cáncer en la Infancia y la Adolescencia".</t>
  </si>
  <si>
    <t>A través de los recursos del Remanente del Sistema de Protección Social en Salud, se aplicaran para la compra de materiales para la oficina, de limpieza, sustancias quimicas, medicinas y productos farmacéuticos, suministros médicos, servicios subrogados, adquisición de equipo médico y para el pago de los servicios básicos de agua potable, energía electrica, telefonia, vigilancia y limpieza;  estos recursos son aplicados en Centros de Salud Acreditados y aplicados para los derechohabientes del Seguro Popular.</t>
  </si>
  <si>
    <t xml:space="preserve">B) Los servicios otorgados en la atención medica especializada fueron 199,974 consultas, mismos que fueron atendidos en las Clínicas de Especialidades, y el Hospital de Ticoman; de las cuales se incluyen la atención especializada de oftalmologia, ginecologìa, urologìa, psiquiatrìa y cirugía general y dermatologìa. Es importante resaltar que con el fortalecimiento de los servicios a permitido contar con mas oportunidades para la población para su atención oportuna y de calidad.  </t>
  </si>
  <si>
    <t>B) El servicio otorgado  a travès de la Atenciòn MÈdica Hospitalaria fueron 3,022 egresos hospitalarios. Se brinda atención medica especializada y de urgencias medicas para el diagnostico y tratamiento oportuno así como la realización de procedimientos quirúrgicos en pacientes que  lo requieran.</t>
  </si>
  <si>
    <r>
      <t>A) Objetivo:</t>
    </r>
    <r>
      <rPr>
        <sz val="9"/>
        <rFont val="Gotham Rounded Book"/>
        <family val="3"/>
      </rPr>
      <t xml:space="preserve">  Proporcionar servicios de salud que contribuyan a que la población de responsabilidad de los SSPDF, disfruten de una vida sexual y reproductiva saludable, satisfactoria y sin riesgos. Mediante servicios de promoción, prevención y tratamiento oportuno, con absoluto respeto a sus derechos y libre decisión. </t>
    </r>
  </si>
  <si>
    <t>B) El servicio otorgado referente al Programa de Salud Sexual y Reproductiva fue de 1,194,075 atenciones. Las acciones realizadas fueron la consejeria para el otorgamiento de mètodos de Planificaciòn familiar y anticoncepciòn, con un enfòque  de libre decisiòn .Con ello se pretende previniendo embarazos no deseados o no planificados principalmente en la población adolescente, con el propósito de impactar en  el índice de natalidad y  la morbi-mortalidad materna y perinatal ocasionada por embarazos de alto riesgo. Resultado del trabajo realizado en la sensibilización del personal del área médica, enfermería, trabajo social e inclusive administrativo, en la importancia que tiene prevenir el embarazo en adolescentes y en toda mujer con riesgo obstétrico. Se fortaleció la vinculación con los Programas de Salud Sexual y Reproductiva para Adolescentes y de Salud Materna y Perinatal, para que con una misma visión “La salud de la mujer” en edad reproductiva el impacto sea integral. Y al fortalecimiento de las actividades de promoción en planteles educativos de educación media superior y superior, como estrategia para incrementar la cobertura y disminuir la necesidad insatisfecha de métodos anticonceptivos. Se continuará impulsando el Programa, enfatizando en su carácter puramente preventivo y su impacto en la salud integral (física, mental y social) de manera directa o indirecta de toda la población del Distrito Federa</t>
  </si>
  <si>
    <t>B) El Servicio otorgado en el Programa de Prevenciòn y Control del VIH/SIDA e ITS fue de 59,339 consultas, las acciones son la atenciòn mèdica, control y seguimiento de pacientes portadores de VIH/SIDA.</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</si>
</sst>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 numFmtId="207" formatCode="_-&quot;$&quot;* #,##0.00000000_-;\-&quot;$&quot;* #,##0.00000000_-;_-&quot;$&quot;* &quot;-&quot;????????_-;_-@_-"/>
    <numFmt numFmtId="208" formatCode="[$-80A]dddd\,\ dd&quot; de &quot;mmmm&quot; de &quot;yyyy"/>
    <numFmt numFmtId="209" formatCode="[$-80A]hh:mm:ss\ AM/PM"/>
  </numFmts>
  <fonts count="54">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9"/>
      <name val="gotham rounded"/>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0"/>
    </font>
    <font>
      <sz val="13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2D3D5"/>
        <bgColor indexed="64"/>
      </patternFill>
    </fill>
    <fill>
      <patternFill patternType="solid">
        <fgColor rgb="FFCCCC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412">
    <xf numFmtId="0" fontId="0" fillId="0" borderId="0" xfId="0" applyAlignment="1">
      <alignment/>
    </xf>
    <xf numFmtId="0" fontId="4" fillId="0" borderId="0" xfId="0" applyFont="1" applyAlignment="1">
      <alignment/>
    </xf>
    <xf numFmtId="0" fontId="10" fillId="0" borderId="0" xfId="0" applyFont="1" applyAlignment="1">
      <alignment horizontal="justify"/>
    </xf>
    <xf numFmtId="0" fontId="10" fillId="0" borderId="0" xfId="0" applyFont="1" applyAlignment="1">
      <alignment/>
    </xf>
    <xf numFmtId="0" fontId="9" fillId="0" borderId="10" xfId="0" applyFont="1" applyBorder="1" applyAlignment="1">
      <alignment horizontal="center" vertical="center" wrapText="1"/>
    </xf>
    <xf numFmtId="0" fontId="7" fillId="0" borderId="0" xfId="0" applyFont="1" applyAlignment="1">
      <alignment horizontal="left" vertical="top"/>
    </xf>
    <xf numFmtId="0" fontId="7" fillId="0" borderId="0" xfId="0" applyFont="1" applyAlignment="1">
      <alignment horizontal="center" vertical="top"/>
    </xf>
    <xf numFmtId="0" fontId="8" fillId="0" borderId="0" xfId="0" applyFont="1" applyAlignment="1">
      <alignment horizontal="left" vertical="top" indent="9"/>
    </xf>
    <xf numFmtId="0" fontId="8" fillId="0" borderId="0" xfId="0" applyFont="1" applyAlignment="1">
      <alignment vertical="top"/>
    </xf>
    <xf numFmtId="0" fontId="8" fillId="0" borderId="0" xfId="0" applyFont="1" applyAlignment="1">
      <alignment horizontal="center" vertical="top"/>
    </xf>
    <xf numFmtId="0" fontId="5" fillId="0" borderId="0" xfId="0" applyFont="1" applyFill="1" applyBorder="1" applyAlignment="1">
      <alignment horizontal="center" vertical="center" wrapText="1"/>
    </xf>
    <xf numFmtId="0" fontId="4" fillId="0" borderId="0" xfId="0" applyFont="1" applyFill="1" applyAlignment="1">
      <alignment/>
    </xf>
    <xf numFmtId="0" fontId="6" fillId="0" borderId="0" xfId="0" applyFont="1" applyAlignment="1">
      <alignment/>
    </xf>
    <xf numFmtId="0" fontId="9"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7" fillId="0" borderId="0" xfId="64" applyFont="1" applyAlignment="1">
      <alignment horizontal="center" vertical="center" wrapText="1"/>
      <protection/>
    </xf>
    <xf numFmtId="0" fontId="4" fillId="0" borderId="0" xfId="58" applyFont="1">
      <alignment/>
      <protection/>
    </xf>
    <xf numFmtId="0" fontId="11" fillId="0" borderId="0" xfId="58" applyFont="1">
      <alignment/>
      <protection/>
    </xf>
    <xf numFmtId="0" fontId="9" fillId="0" borderId="11" xfId="58" applyFont="1" applyBorder="1" applyAlignment="1">
      <alignment vertical="center" wrapText="1"/>
      <protection/>
    </xf>
    <xf numFmtId="0" fontId="9" fillId="0" borderId="11" xfId="58" applyFont="1" applyBorder="1" applyAlignment="1">
      <alignment horizontal="justify" vertical="center" wrapText="1"/>
      <protection/>
    </xf>
    <xf numFmtId="0" fontId="9" fillId="0" borderId="11" xfId="58" applyFont="1" applyBorder="1" applyAlignment="1">
      <alignment horizontal="center" vertical="center" wrapText="1"/>
      <protection/>
    </xf>
    <xf numFmtId="0" fontId="9" fillId="0" borderId="10" xfId="58" applyFont="1" applyBorder="1" applyAlignment="1">
      <alignment horizontal="center" vertical="center" wrapText="1"/>
      <protection/>
    </xf>
    <xf numFmtId="43" fontId="9" fillId="0" borderId="11" xfId="53" applyFont="1" applyBorder="1" applyAlignment="1">
      <alignment horizontal="center" vertical="center" wrapText="1"/>
    </xf>
    <xf numFmtId="43" fontId="9" fillId="0" borderId="10" xfId="53" applyFont="1" applyBorder="1" applyAlignment="1">
      <alignment horizontal="center" vertical="center" wrapText="1"/>
    </xf>
    <xf numFmtId="43" fontId="9" fillId="0" borderId="11" xfId="53" applyFont="1" applyBorder="1" applyAlignment="1">
      <alignment horizontal="justify" vertical="center" wrapText="1"/>
    </xf>
    <xf numFmtId="0" fontId="11" fillId="0" borderId="0" xfId="0" applyFont="1" applyAlignment="1">
      <alignment/>
    </xf>
    <xf numFmtId="0" fontId="11" fillId="0" borderId="12" xfId="0" applyFont="1" applyBorder="1" applyAlignment="1">
      <alignment/>
    </xf>
    <xf numFmtId="0" fontId="7" fillId="0" borderId="0" xfId="0" applyFont="1" applyAlignment="1">
      <alignment horizontal="right" vertical="top"/>
    </xf>
    <xf numFmtId="0" fontId="8" fillId="0" borderId="0" xfId="0" applyFont="1" applyAlignment="1">
      <alignment horizontal="right" vertical="top"/>
    </xf>
    <xf numFmtId="0" fontId="4" fillId="0" borderId="0" xfId="60" applyFont="1">
      <alignment/>
      <protection/>
    </xf>
    <xf numFmtId="0" fontId="9" fillId="0" borderId="0" xfId="60" applyFont="1">
      <alignment/>
      <protection/>
    </xf>
    <xf numFmtId="0" fontId="8" fillId="0" borderId="0" xfId="60" applyFont="1" applyAlignment="1">
      <alignment horizontal="lef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8" fillId="0" borderId="0" xfId="60" applyFont="1" applyAlignment="1">
      <alignment horizontal="left" vertical="top" indent="9"/>
      <protection/>
    </xf>
    <xf numFmtId="0" fontId="8" fillId="0" borderId="0" xfId="60" applyFont="1" applyAlignment="1">
      <alignment horizontal="center" vertical="top"/>
      <protection/>
    </xf>
    <xf numFmtId="0" fontId="4" fillId="0" borderId="0" xfId="57" applyFont="1">
      <alignment/>
      <protection/>
    </xf>
    <xf numFmtId="0" fontId="4" fillId="0" borderId="13" xfId="57" applyFont="1" applyBorder="1">
      <alignment/>
      <protection/>
    </xf>
    <xf numFmtId="0" fontId="8" fillId="0" borderId="14" xfId="57" applyFont="1" applyBorder="1">
      <alignment/>
      <protection/>
    </xf>
    <xf numFmtId="0" fontId="7" fillId="0" borderId="14" xfId="57" applyFont="1" applyBorder="1" applyAlignment="1">
      <alignment vertical="center"/>
      <protection/>
    </xf>
    <xf numFmtId="0" fontId="8" fillId="0" borderId="0" xfId="57" applyFont="1">
      <alignment/>
      <protection/>
    </xf>
    <xf numFmtId="0" fontId="9" fillId="0" borderId="12" xfId="0" applyFont="1" applyBorder="1" applyAlignment="1">
      <alignment horizontal="center" vertical="center"/>
    </xf>
    <xf numFmtId="0" fontId="9" fillId="0" borderId="12" xfId="0" applyFont="1" applyBorder="1" applyAlignment="1" quotePrefix="1">
      <alignment horizontal="center" vertical="center"/>
    </xf>
    <xf numFmtId="0" fontId="9" fillId="0" borderId="14" xfId="0" applyFont="1" applyBorder="1" applyAlignment="1">
      <alignment horizontal="center"/>
    </xf>
    <xf numFmtId="2" fontId="11" fillId="0" borderId="14" xfId="0" applyNumberFormat="1"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0" xfId="0" applyFont="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11" fillId="0" borderId="12" xfId="0" applyFont="1" applyBorder="1" applyAlignment="1">
      <alignment horizontal="justify" vertical="center"/>
    </xf>
    <xf numFmtId="0" fontId="9" fillId="0" borderId="15"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17" xfId="0" applyFont="1" applyBorder="1" applyAlignment="1">
      <alignment horizontal="justify" vertical="center"/>
    </xf>
    <xf numFmtId="0" fontId="9" fillId="0" borderId="15" xfId="0" applyFont="1" applyBorder="1" applyAlignment="1">
      <alignment horizontal="center" vertical="center"/>
    </xf>
    <xf numFmtId="0" fontId="11" fillId="0" borderId="16" xfId="0" applyFont="1" applyBorder="1" applyAlignment="1">
      <alignment vertical="center"/>
    </xf>
    <xf numFmtId="0" fontId="9" fillId="0" borderId="10" xfId="0" applyFont="1" applyBorder="1" applyAlignment="1">
      <alignment horizontal="justify" vertical="center"/>
    </xf>
    <xf numFmtId="179" fontId="11" fillId="0" borderId="15" xfId="48" applyNumberFormat="1" applyFont="1" applyBorder="1" applyAlignment="1">
      <alignment vertical="center"/>
    </xf>
    <xf numFmtId="43" fontId="11" fillId="0" borderId="15" xfId="48" applyFont="1" applyBorder="1" applyAlignment="1">
      <alignment vertical="center"/>
    </xf>
    <xf numFmtId="178" fontId="11" fillId="0" borderId="15" xfId="48" applyNumberFormat="1" applyFont="1" applyBorder="1" applyAlignment="1">
      <alignment vertical="center"/>
    </xf>
    <xf numFmtId="0" fontId="7" fillId="0" borderId="18" xfId="0" applyFont="1" applyBorder="1" applyAlignment="1">
      <alignment vertical="top" wrapText="1"/>
    </xf>
    <xf numFmtId="0" fontId="9" fillId="0" borderId="0" xfId="0" applyFont="1" applyAlignment="1">
      <alignment horizontal="justify" vertical="center"/>
    </xf>
    <xf numFmtId="0" fontId="9" fillId="0" borderId="0" xfId="0" applyFont="1" applyBorder="1" applyAlignment="1">
      <alignment horizontal="center" vertical="center"/>
    </xf>
    <xf numFmtId="0" fontId="14" fillId="0" borderId="0" xfId="60" applyFont="1" applyFill="1" applyAlignment="1">
      <alignment horizontal="left" vertical="top"/>
      <protection/>
    </xf>
    <xf numFmtId="0" fontId="4" fillId="0" borderId="0" xfId="0" applyFont="1" applyBorder="1" applyAlignment="1">
      <alignment/>
    </xf>
    <xf numFmtId="0" fontId="7" fillId="0" borderId="0" xfId="0" applyFont="1" applyBorder="1" applyAlignment="1">
      <alignment vertical="center"/>
    </xf>
    <xf numFmtId="0" fontId="9" fillId="0" borderId="19" xfId="0" applyFont="1" applyBorder="1" applyAlignment="1" quotePrefix="1">
      <alignment horizontal="justify" vertical="center"/>
    </xf>
    <xf numFmtId="0" fontId="9" fillId="0" borderId="10" xfId="0" applyFont="1" applyBorder="1" applyAlignment="1">
      <alignment horizontal="justify"/>
    </xf>
    <xf numFmtId="0" fontId="5" fillId="0" borderId="0" xfId="0" applyFont="1" applyAlignment="1">
      <alignment vertical="center"/>
    </xf>
    <xf numFmtId="0" fontId="11" fillId="0" borderId="0" xfId="60" applyFont="1" applyAlignment="1">
      <alignment vertical="center"/>
      <protection/>
    </xf>
    <xf numFmtId="179" fontId="11" fillId="0" borderId="12" xfId="50" applyNumberFormat="1" applyFont="1" applyBorder="1" applyAlignment="1">
      <alignment vertical="center"/>
    </xf>
    <xf numFmtId="178" fontId="11" fillId="0" borderId="12" xfId="50" applyNumberFormat="1" applyFont="1" applyBorder="1" applyAlignment="1">
      <alignment vertical="center"/>
    </xf>
    <xf numFmtId="0" fontId="9" fillId="0" borderId="20" xfId="0" applyFont="1" applyBorder="1" applyAlignment="1">
      <alignment horizontal="justify" vertical="center"/>
    </xf>
    <xf numFmtId="0" fontId="9" fillId="0" borderId="10" xfId="0" applyFont="1" applyBorder="1" applyAlignment="1">
      <alignment horizontal="center" vertical="center"/>
    </xf>
    <xf numFmtId="0" fontId="15" fillId="0" borderId="0" xfId="0" applyFont="1" applyAlignment="1">
      <alignment vertical="center"/>
    </xf>
    <xf numFmtId="0" fontId="16" fillId="0" borderId="13" xfId="0" applyFont="1" applyBorder="1" applyAlignment="1">
      <alignment/>
    </xf>
    <xf numFmtId="0" fontId="5" fillId="0" borderId="0" xfId="0" applyFont="1" applyAlignment="1">
      <alignment horizontal="left" vertical="center"/>
    </xf>
    <xf numFmtId="0" fontId="16" fillId="0" borderId="0" xfId="0" applyFont="1" applyBorder="1" applyAlignment="1">
      <alignment/>
    </xf>
    <xf numFmtId="0" fontId="16" fillId="0" borderId="0" xfId="0" applyFont="1" applyAlignment="1">
      <alignment/>
    </xf>
    <xf numFmtId="0" fontId="5" fillId="0" borderId="0" xfId="0" applyFont="1" applyBorder="1" applyAlignment="1">
      <alignment vertical="center"/>
    </xf>
    <xf numFmtId="0" fontId="4" fillId="0" borderId="0" xfId="60" applyFont="1" applyBorder="1">
      <alignment/>
      <protection/>
    </xf>
    <xf numFmtId="0" fontId="7" fillId="0" borderId="21" xfId="0" applyFont="1" applyBorder="1" applyAlignment="1">
      <alignment vertical="top" wrapText="1"/>
    </xf>
    <xf numFmtId="0" fontId="7" fillId="0" borderId="16" xfId="0" applyFont="1" applyBorder="1" applyAlignment="1">
      <alignment vertical="top" wrapText="1"/>
    </xf>
    <xf numFmtId="0" fontId="9" fillId="0" borderId="10" xfId="64" applyFont="1" applyBorder="1" applyAlignment="1">
      <alignment horizontal="justify" vertical="center" wrapText="1"/>
      <protection/>
    </xf>
    <xf numFmtId="0" fontId="11" fillId="0" borderId="10" xfId="64" applyFont="1" applyBorder="1" applyAlignment="1">
      <alignment horizontal="justify" vertical="center"/>
      <protection/>
    </xf>
    <xf numFmtId="0" fontId="9" fillId="0" borderId="10" xfId="64" applyFont="1" applyBorder="1" applyAlignment="1">
      <alignment horizontal="center" vertical="center" wrapText="1"/>
      <protection/>
    </xf>
    <xf numFmtId="0" fontId="9" fillId="33" borderId="22" xfId="0" applyFont="1" applyFill="1" applyBorder="1" applyAlignment="1">
      <alignment horizontal="centerContinuous" vertical="center"/>
    </xf>
    <xf numFmtId="0" fontId="9" fillId="33" borderId="10" xfId="0" applyFont="1" applyFill="1" applyBorder="1" applyAlignment="1">
      <alignment horizont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Continuous" vertical="center" wrapText="1"/>
    </xf>
    <xf numFmtId="0" fontId="9" fillId="33" borderId="17" xfId="0" applyFont="1" applyFill="1" applyBorder="1" applyAlignment="1">
      <alignment horizontal="centerContinuous" vertical="center" wrapText="1"/>
    </xf>
    <xf numFmtId="0" fontId="9" fillId="33" borderId="11" xfId="0" applyFont="1" applyFill="1" applyBorder="1" applyAlignment="1">
      <alignment horizontal="centerContinuous" vertical="center" wrapText="1"/>
    </xf>
    <xf numFmtId="0" fontId="10" fillId="33" borderId="17" xfId="0" applyFont="1" applyFill="1" applyBorder="1" applyAlignment="1">
      <alignment horizontal="centerContinuous" vertical="center" wrapText="1"/>
    </xf>
    <xf numFmtId="0" fontId="10" fillId="33" borderId="10" xfId="0" applyFont="1" applyFill="1" applyBorder="1" applyAlignment="1">
      <alignment horizontal="center" vertical="center" wrapText="1"/>
    </xf>
    <xf numFmtId="0" fontId="9" fillId="33" borderId="22" xfId="0" applyFont="1" applyFill="1" applyBorder="1" applyAlignment="1">
      <alignment horizontal="justify" vertical="center" wrapText="1"/>
    </xf>
    <xf numFmtId="0" fontId="9" fillId="33" borderId="12" xfId="0" applyFont="1" applyFill="1" applyBorder="1" applyAlignment="1">
      <alignment horizontal="justify" vertical="center" wrapText="1"/>
    </xf>
    <xf numFmtId="0" fontId="9" fillId="33" borderId="15" xfId="0" applyFont="1" applyFill="1" applyBorder="1" applyAlignment="1">
      <alignment horizontal="justify" vertical="center" wrapText="1"/>
    </xf>
    <xf numFmtId="0" fontId="9" fillId="33" borderId="0" xfId="60" applyFont="1" applyFill="1" applyBorder="1" applyAlignment="1">
      <alignment horizontal="centerContinuous" vertical="center" wrapText="1"/>
      <protection/>
    </xf>
    <xf numFmtId="0" fontId="9" fillId="33" borderId="16" xfId="60" applyFont="1" applyFill="1" applyBorder="1" applyAlignment="1">
      <alignment horizontal="centerContinuous" vertical="center" wrapText="1"/>
      <protection/>
    </xf>
    <xf numFmtId="0" fontId="10" fillId="33" borderId="10" xfId="60" applyFont="1" applyFill="1" applyBorder="1" applyAlignment="1">
      <alignment horizontal="center" vertical="center" wrapText="1"/>
      <protection/>
    </xf>
    <xf numFmtId="0" fontId="10" fillId="33" borderId="15" xfId="60" applyFont="1" applyFill="1" applyBorder="1" applyAlignment="1">
      <alignment horizontal="center" vertical="center" wrapText="1"/>
      <protection/>
    </xf>
    <xf numFmtId="0" fontId="9" fillId="33" borderId="12"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0" xfId="64" applyFont="1" applyFill="1" applyBorder="1" applyAlignment="1">
      <alignment horizontal="center" vertical="center" wrapText="1"/>
      <protection/>
    </xf>
    <xf numFmtId="0" fontId="9" fillId="33" borderId="14" xfId="64" applyFont="1" applyFill="1" applyBorder="1" applyAlignment="1">
      <alignment horizontal="center" vertical="center" wrapText="1"/>
      <protection/>
    </xf>
    <xf numFmtId="0" fontId="7" fillId="0" borderId="22" xfId="0" applyFont="1" applyBorder="1" applyAlignment="1" quotePrefix="1">
      <alignment horizontal="center"/>
    </xf>
    <xf numFmtId="0" fontId="7" fillId="0" borderId="12" xfId="0" applyFont="1" applyBorder="1" applyAlignment="1" quotePrefix="1">
      <alignment horizontal="center"/>
    </xf>
    <xf numFmtId="0" fontId="7" fillId="0" borderId="0" xfId="0" applyFont="1" applyBorder="1" applyAlignment="1" quotePrefix="1">
      <alignment horizontal="center"/>
    </xf>
    <xf numFmtId="0" fontId="8" fillId="0" borderId="23" xfId="0" applyFont="1" applyBorder="1" applyAlignment="1">
      <alignment/>
    </xf>
    <xf numFmtId="0" fontId="8" fillId="0" borderId="0" xfId="0" applyFont="1" applyAlignment="1">
      <alignment/>
    </xf>
    <xf numFmtId="0" fontId="7" fillId="0" borderId="15" xfId="0" applyFont="1" applyBorder="1" applyAlignment="1">
      <alignment horizontal="center" wrapText="1"/>
    </xf>
    <xf numFmtId="0" fontId="7" fillId="0" borderId="13" xfId="0" applyFont="1" applyBorder="1" applyAlignment="1" quotePrefix="1">
      <alignment horizontal="center"/>
    </xf>
    <xf numFmtId="0" fontId="8" fillId="0" borderId="16"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8" fillId="0" borderId="19" xfId="0" applyFont="1" applyBorder="1" applyAlignment="1">
      <alignment horizontal="justify" vertical="top"/>
    </xf>
    <xf numFmtId="0" fontId="7" fillId="0" borderId="15" xfId="0" applyFont="1" applyBorder="1" applyAlignment="1">
      <alignment horizontal="center" vertical="top"/>
    </xf>
    <xf numFmtId="0" fontId="7" fillId="0" borderId="13" xfId="0" applyFont="1" applyBorder="1" applyAlignment="1">
      <alignment horizontal="center" vertical="center"/>
    </xf>
    <xf numFmtId="0" fontId="8" fillId="0" borderId="16" xfId="0" applyFont="1" applyBorder="1" applyAlignment="1">
      <alignment horizontal="justify" vertical="top"/>
    </xf>
    <xf numFmtId="0" fontId="7" fillId="0" borderId="12" xfId="0" applyFont="1" applyBorder="1" applyAlignment="1">
      <alignment horizontal="center" vertical="top"/>
    </xf>
    <xf numFmtId="0" fontId="7" fillId="0" borderId="10" xfId="0" applyFont="1" applyBorder="1" applyAlignment="1">
      <alignment horizontal="center" vertical="center" wrapText="1"/>
    </xf>
    <xf numFmtId="0" fontId="7" fillId="0" borderId="14" xfId="0" applyFont="1" applyBorder="1" applyAlignment="1">
      <alignment horizontal="center" vertical="center"/>
    </xf>
    <xf numFmtId="0" fontId="8" fillId="0" borderId="17" xfId="0" applyFont="1" applyBorder="1" applyAlignment="1">
      <alignment horizontal="justify" vertical="top"/>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4" xfId="0" applyFont="1" applyBorder="1" applyAlignment="1">
      <alignment/>
    </xf>
    <xf numFmtId="4" fontId="8" fillId="0" borderId="12" xfId="0" applyNumberFormat="1" applyFont="1" applyBorder="1" applyAlignment="1">
      <alignment vertical="top"/>
    </xf>
    <xf numFmtId="4" fontId="8" fillId="0" borderId="15" xfId="0" applyNumberFormat="1" applyFont="1" applyBorder="1" applyAlignment="1">
      <alignment vertical="top"/>
    </xf>
    <xf numFmtId="4" fontId="7" fillId="0" borderId="10" xfId="0" applyNumberFormat="1" applyFont="1" applyBorder="1" applyAlignment="1">
      <alignment/>
    </xf>
    <xf numFmtId="4" fontId="7" fillId="0" borderId="15" xfId="0" applyNumberFormat="1" applyFont="1" applyBorder="1" applyAlignment="1">
      <alignment/>
    </xf>
    <xf numFmtId="4" fontId="7" fillId="0" borderId="10" xfId="0" applyNumberFormat="1" applyFont="1" applyBorder="1" applyAlignment="1">
      <alignment/>
    </xf>
    <xf numFmtId="0" fontId="7" fillId="0" borderId="0" xfId="0" applyFont="1" applyBorder="1" applyAlignment="1">
      <alignment vertical="top"/>
    </xf>
    <xf numFmtId="0" fontId="7" fillId="0" borderId="13" xfId="0" applyFont="1" applyBorder="1" applyAlignment="1">
      <alignment vertical="top"/>
    </xf>
    <xf numFmtId="0" fontId="8" fillId="0" borderId="19" xfId="0" applyFont="1" applyBorder="1" applyAlignment="1">
      <alignment horizontal="justify" vertical="top" wrapText="1"/>
    </xf>
    <xf numFmtId="0" fontId="8" fillId="0" borderId="16" xfId="0" applyFont="1" applyBorder="1" applyAlignment="1">
      <alignment horizontal="justify" vertical="top" wrapText="1"/>
    </xf>
    <xf numFmtId="0" fontId="8" fillId="0" borderId="12" xfId="0" applyFont="1" applyBorder="1" applyAlignment="1" quotePrefix="1">
      <alignment horizontal="center" vertical="center" wrapText="1"/>
    </xf>
    <xf numFmtId="0" fontId="8" fillId="0" borderId="12" xfId="0" applyFont="1" applyBorder="1" applyAlignment="1">
      <alignment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wrapText="1"/>
    </xf>
    <xf numFmtId="179" fontId="8" fillId="0" borderId="12" xfId="50" applyNumberFormat="1" applyFont="1" applyBorder="1" applyAlignment="1">
      <alignment horizontal="center" vertical="center" wrapText="1"/>
    </xf>
    <xf numFmtId="179" fontId="8" fillId="0" borderId="12" xfId="50" applyNumberFormat="1" applyFont="1" applyBorder="1" applyAlignment="1">
      <alignment vertical="center" wrapText="1"/>
    </xf>
    <xf numFmtId="43" fontId="7" fillId="0" borderId="12" xfId="50" applyFont="1" applyBorder="1" applyAlignment="1">
      <alignment horizontal="right" vertical="center" wrapText="1"/>
    </xf>
    <xf numFmtId="178" fontId="8" fillId="0" borderId="12" xfId="50" applyNumberFormat="1" applyFont="1" applyBorder="1" applyAlignment="1">
      <alignment vertical="center" wrapText="1"/>
    </xf>
    <xf numFmtId="0" fontId="8" fillId="0" borderId="12" xfId="0" applyFont="1" applyBorder="1" applyAlignment="1" quotePrefix="1">
      <alignment horizontal="justify" vertical="center" wrapText="1"/>
    </xf>
    <xf numFmtId="4" fontId="7" fillId="0" borderId="12" xfId="0" applyNumberFormat="1" applyFont="1" applyBorder="1" applyAlignment="1" quotePrefix="1">
      <alignment horizontal="right" vertical="center" wrapText="1"/>
    </xf>
    <xf numFmtId="177" fontId="8" fillId="0" borderId="12" xfId="0" applyNumberFormat="1" applyFont="1" applyBorder="1" applyAlignment="1" quotePrefix="1">
      <alignment horizontal="center" vertical="center" wrapText="1"/>
    </xf>
    <xf numFmtId="3" fontId="8" fillId="0" borderId="12" xfId="50" applyNumberFormat="1" applyFont="1" applyBorder="1" applyAlignment="1">
      <alignment horizontal="center" vertical="center" wrapText="1"/>
    </xf>
    <xf numFmtId="4" fontId="8" fillId="0" borderId="12" xfId="50" applyNumberFormat="1" applyFont="1" applyBorder="1" applyAlignment="1">
      <alignment horizontal="right" vertical="center" wrapText="1"/>
    </xf>
    <xf numFmtId="4" fontId="7" fillId="0" borderId="12" xfId="50" applyNumberFormat="1" applyFont="1" applyBorder="1" applyAlignment="1">
      <alignment horizontal="right" vertical="center" wrapText="1"/>
    </xf>
    <xf numFmtId="3" fontId="8" fillId="0" borderId="12" xfId="0" applyNumberFormat="1" applyFont="1" applyBorder="1" applyAlignment="1" quotePrefix="1">
      <alignment horizontal="center" vertical="center" wrapText="1"/>
    </xf>
    <xf numFmtId="4" fontId="8" fillId="0" borderId="12" xfId="0" applyNumberFormat="1" applyFont="1" applyBorder="1" applyAlignment="1" quotePrefix="1">
      <alignment horizontal="right" vertical="center" wrapText="1"/>
    </xf>
    <xf numFmtId="4" fontId="11" fillId="0" borderId="12" xfId="5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177" fontId="11" fillId="0" borderId="12" xfId="50" applyNumberFormat="1" applyFont="1" applyBorder="1" applyAlignment="1">
      <alignment horizontal="center" vertical="center" wrapText="1"/>
    </xf>
    <xf numFmtId="4" fontId="7" fillId="0" borderId="12" xfId="50" applyNumberFormat="1" applyFont="1" applyBorder="1" applyAlignment="1">
      <alignment horizontal="right" wrapText="1"/>
    </xf>
    <xf numFmtId="43" fontId="8" fillId="0" borderId="12" xfId="0" applyNumberFormat="1" applyFont="1" applyBorder="1" applyAlignment="1">
      <alignment vertical="center" wrapText="1"/>
    </xf>
    <xf numFmtId="0" fontId="8" fillId="0" borderId="12" xfId="0" applyFont="1" applyBorder="1" applyAlignment="1">
      <alignment horizontal="left" vertical="center" wrapText="1"/>
    </xf>
    <xf numFmtId="0" fontId="8" fillId="0" borderId="12" xfId="0" applyFont="1" applyBorder="1" applyAlignment="1">
      <alignment horizontal="justify" vertical="top" wrapText="1"/>
    </xf>
    <xf numFmtId="43" fontId="8" fillId="0" borderId="12" xfId="0" applyNumberFormat="1" applyFont="1" applyBorder="1" applyAlignment="1">
      <alignment horizontal="justify" vertical="top" wrapText="1"/>
    </xf>
    <xf numFmtId="0" fontId="8" fillId="0" borderId="12" xfId="0" applyFont="1" applyBorder="1" applyAlignment="1" quotePrefix="1">
      <alignment horizontal="justify" vertical="top" wrapText="1"/>
    </xf>
    <xf numFmtId="0" fontId="8" fillId="0" borderId="22" xfId="60" applyFont="1" applyBorder="1" applyAlignment="1">
      <alignment horizontal="center" vertical="center"/>
      <protection/>
    </xf>
    <xf numFmtId="0" fontId="8" fillId="0" borderId="12" xfId="60" applyFont="1" applyBorder="1" applyAlignment="1">
      <alignment horizontal="center" vertical="center"/>
      <protection/>
    </xf>
    <xf numFmtId="0" fontId="8" fillId="0" borderId="12" xfId="60" applyFont="1" applyBorder="1" applyAlignment="1" quotePrefix="1">
      <alignment horizontal="center" vertical="center"/>
      <protection/>
    </xf>
    <xf numFmtId="0" fontId="8" fillId="0" borderId="12" xfId="60" applyFont="1" applyBorder="1" applyAlignment="1">
      <alignment vertical="center"/>
      <protection/>
    </xf>
    <xf numFmtId="179" fontId="8" fillId="0" borderId="12" xfId="50" applyNumberFormat="1" applyFont="1" applyBorder="1" applyAlignment="1">
      <alignment vertical="center"/>
    </xf>
    <xf numFmtId="0" fontId="7" fillId="0" borderId="12" xfId="60" applyFont="1" applyBorder="1" applyAlignment="1">
      <alignment horizontal="center" vertical="center"/>
      <protection/>
    </xf>
    <xf numFmtId="0" fontId="8" fillId="0" borderId="15" xfId="60" applyFont="1" applyBorder="1" applyAlignment="1">
      <alignment vertical="center"/>
      <protection/>
    </xf>
    <xf numFmtId="179" fontId="8" fillId="0" borderId="15" xfId="50" applyNumberFormat="1" applyFont="1" applyBorder="1" applyAlignment="1">
      <alignment vertical="center"/>
    </xf>
    <xf numFmtId="0" fontId="8" fillId="0" borderId="12" xfId="60" applyFont="1" applyBorder="1" applyAlignment="1">
      <alignment horizontal="justify" vertical="top" wrapText="1"/>
      <protection/>
    </xf>
    <xf numFmtId="0" fontId="8" fillId="0" borderId="12" xfId="60" applyFont="1" applyBorder="1" applyAlignment="1" quotePrefix="1">
      <alignment horizontal="justify" vertical="center" wrapText="1"/>
      <protection/>
    </xf>
    <xf numFmtId="0" fontId="8" fillId="0" borderId="12" xfId="60" applyFont="1" applyBorder="1" applyAlignment="1">
      <alignment horizontal="justify" vertical="center" wrapText="1"/>
      <protection/>
    </xf>
    <xf numFmtId="4" fontId="8" fillId="0" borderId="12" xfId="60" applyNumberFormat="1" applyFont="1" applyBorder="1" applyAlignment="1" quotePrefix="1">
      <alignment horizontal="center" vertical="center"/>
      <protection/>
    </xf>
    <xf numFmtId="4" fontId="8" fillId="0" borderId="15" xfId="50" applyNumberFormat="1" applyFont="1" applyBorder="1" applyAlignment="1">
      <alignment vertical="center"/>
    </xf>
    <xf numFmtId="177" fontId="8" fillId="0" borderId="12" xfId="60" applyNumberFormat="1" applyFont="1" applyBorder="1" applyAlignment="1" quotePrefix="1">
      <alignment horizontal="center" vertical="center"/>
      <protection/>
    </xf>
    <xf numFmtId="177" fontId="8" fillId="0" borderId="12" xfId="50" applyNumberFormat="1" applyFont="1" applyBorder="1" applyAlignment="1">
      <alignment vertical="center"/>
    </xf>
    <xf numFmtId="177" fontId="8" fillId="0" borderId="12" xfId="60" applyNumberFormat="1" applyFont="1" applyBorder="1" applyAlignment="1">
      <alignment vertical="center"/>
      <protection/>
    </xf>
    <xf numFmtId="177" fontId="8" fillId="0" borderId="15" xfId="50" applyNumberFormat="1" applyFont="1" applyBorder="1" applyAlignment="1">
      <alignment vertical="center"/>
    </xf>
    <xf numFmtId="177" fontId="8" fillId="0" borderId="15" xfId="60" applyNumberFormat="1" applyFont="1" applyBorder="1" applyAlignment="1">
      <alignment vertical="center"/>
      <protection/>
    </xf>
    <xf numFmtId="4" fontId="7" fillId="0" borderId="12" xfId="50" applyNumberFormat="1" applyFont="1" applyBorder="1" applyAlignment="1">
      <alignment vertical="center"/>
    </xf>
    <xf numFmtId="4" fontId="8" fillId="0" borderId="12" xfId="60" applyNumberFormat="1" applyFont="1" applyBorder="1" applyAlignment="1" quotePrefix="1">
      <alignment horizontal="right" vertical="center"/>
      <protection/>
    </xf>
    <xf numFmtId="3" fontId="8" fillId="0" borderId="12" xfId="60" applyNumberFormat="1" applyFont="1" applyBorder="1" applyAlignment="1" quotePrefix="1">
      <alignment horizontal="center" vertical="center"/>
      <protection/>
    </xf>
    <xf numFmtId="0" fontId="8" fillId="0" borderId="12" xfId="60" applyFont="1" applyBorder="1" applyAlignment="1" quotePrefix="1">
      <alignment horizontal="center" vertical="center" wrapText="1"/>
      <protection/>
    </xf>
    <xf numFmtId="0" fontId="11" fillId="0" borderId="0" xfId="60" applyFont="1" applyAlignment="1">
      <alignment horizontal="center" vertical="center" wrapText="1"/>
      <protection/>
    </xf>
    <xf numFmtId="0" fontId="7" fillId="34" borderId="10" xfId="0" applyFont="1" applyFill="1" applyBorder="1" applyAlignment="1">
      <alignment horizontal="left" vertical="center" wrapText="1"/>
    </xf>
    <xf numFmtId="0" fontId="7" fillId="34" borderId="11" xfId="58" applyFont="1" applyFill="1" applyBorder="1" applyAlignment="1">
      <alignment vertical="center" wrapText="1"/>
      <protection/>
    </xf>
    <xf numFmtId="0" fontId="7" fillId="34" borderId="10" xfId="58" applyFont="1" applyFill="1" applyBorder="1" applyAlignment="1">
      <alignment vertical="center" wrapText="1"/>
      <protection/>
    </xf>
    <xf numFmtId="0" fontId="10" fillId="0" borderId="0" xfId="58" applyFont="1" applyAlignment="1">
      <alignment horizontal="justify"/>
      <protection/>
    </xf>
    <xf numFmtId="0" fontId="9" fillId="0" borderId="13" xfId="58" applyFont="1" applyFill="1" applyBorder="1" applyAlignment="1">
      <alignment vertical="center" wrapText="1"/>
      <protection/>
    </xf>
    <xf numFmtId="0" fontId="9" fillId="34" borderId="11" xfId="58" applyFont="1" applyFill="1" applyBorder="1" applyAlignment="1">
      <alignment horizontal="center" vertical="center" wrapText="1"/>
      <protection/>
    </xf>
    <xf numFmtId="0" fontId="9" fillId="34" borderId="10" xfId="58" applyFont="1" applyFill="1" applyBorder="1" applyAlignment="1">
      <alignment horizontal="center" vertical="center" wrapText="1"/>
      <protection/>
    </xf>
    <xf numFmtId="0" fontId="9" fillId="0" borderId="0" xfId="58" applyFont="1" applyFill="1" applyBorder="1" applyAlignment="1">
      <alignment horizontal="center" vertical="center" wrapText="1"/>
      <protection/>
    </xf>
    <xf numFmtId="0" fontId="8" fillId="0" borderId="11" xfId="58" applyFont="1" applyBorder="1" applyAlignment="1">
      <alignment horizontal="justify" vertical="top" wrapText="1"/>
      <protection/>
    </xf>
    <xf numFmtId="0" fontId="8" fillId="0" borderId="10" xfId="58" applyFont="1" applyBorder="1" applyAlignment="1" quotePrefix="1">
      <alignment horizontal="justify" vertical="top" wrapText="1"/>
      <protection/>
    </xf>
    <xf numFmtId="0" fontId="8" fillId="0" borderId="0" xfId="58" applyFont="1" applyBorder="1" applyAlignment="1" quotePrefix="1">
      <alignment vertical="center"/>
      <protection/>
    </xf>
    <xf numFmtId="0" fontId="4" fillId="0" borderId="0" xfId="58" applyFont="1" applyAlignment="1">
      <alignment/>
      <protection/>
    </xf>
    <xf numFmtId="0" fontId="8" fillId="0" borderId="20" xfId="58" applyFont="1" applyBorder="1" applyAlignment="1">
      <alignment horizontal="justify" vertical="top" wrapText="1"/>
      <protection/>
    </xf>
    <xf numFmtId="0" fontId="8" fillId="0" borderId="0" xfId="58" applyFont="1" applyBorder="1" applyAlignment="1" quotePrefix="1">
      <alignment horizontal="justify" vertical="center"/>
      <protection/>
    </xf>
    <xf numFmtId="0" fontId="8" fillId="0" borderId="10" xfId="58" applyFont="1" applyBorder="1" applyAlignment="1">
      <alignment horizontal="justify" vertical="top" wrapText="1"/>
      <protection/>
    </xf>
    <xf numFmtId="4" fontId="7" fillId="0" borderId="12" xfId="0" applyNumberFormat="1" applyFont="1" applyBorder="1" applyAlignment="1" quotePrefix="1">
      <alignment horizontal="center" vertical="center"/>
    </xf>
    <xf numFmtId="177" fontId="7" fillId="0" borderId="16" xfId="0" applyNumberFormat="1" applyFont="1" applyBorder="1" applyAlignment="1" quotePrefix="1">
      <alignment horizontal="center" vertical="center"/>
    </xf>
    <xf numFmtId="4" fontId="8" fillId="0" borderId="22" xfId="0" applyNumberFormat="1" applyFont="1" applyBorder="1" applyAlignment="1">
      <alignment horizont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justify" vertical="top" wrapText="1"/>
    </xf>
    <xf numFmtId="0" fontId="8" fillId="0" borderId="10" xfId="0" applyFont="1" applyBorder="1" applyAlignment="1">
      <alignment horizontal="center" vertical="center"/>
    </xf>
    <xf numFmtId="4" fontId="8" fillId="0" borderId="10" xfId="0" applyNumberFormat="1" applyFont="1"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justify" vertical="top" wrapText="1"/>
    </xf>
    <xf numFmtId="0" fontId="9" fillId="0" borderId="10" xfId="0" applyFont="1" applyBorder="1" applyAlignment="1">
      <alignment/>
    </xf>
    <xf numFmtId="0" fontId="4" fillId="0" borderId="10" xfId="0" applyFont="1" applyBorder="1" applyAlignment="1">
      <alignment/>
    </xf>
    <xf numFmtId="0" fontId="8" fillId="0" borderId="10" xfId="0" applyFont="1" applyBorder="1" applyAlignment="1">
      <alignment/>
    </xf>
    <xf numFmtId="4" fontId="8" fillId="0" borderId="10" xfId="0" applyNumberFormat="1" applyFont="1" applyBorder="1" applyAlignment="1" quotePrefix="1">
      <alignment horizontal="right" vertical="top"/>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8" fillId="0" borderId="15" xfId="0" applyFont="1" applyBorder="1" applyAlignment="1">
      <alignment horizontal="justify" vertical="center" wrapText="1"/>
    </xf>
    <xf numFmtId="3" fontId="8" fillId="0" borderId="15" xfId="50" applyNumberFormat="1" applyFont="1" applyBorder="1" applyAlignment="1">
      <alignment horizontal="center" vertical="center" wrapText="1"/>
    </xf>
    <xf numFmtId="4" fontId="8" fillId="0" borderId="15" xfId="50" applyNumberFormat="1" applyFont="1" applyBorder="1" applyAlignment="1">
      <alignment horizontal="right" vertical="center" wrapText="1"/>
    </xf>
    <xf numFmtId="0" fontId="8" fillId="0" borderId="15" xfId="60" applyFont="1" applyBorder="1" applyAlignment="1">
      <alignment horizontal="center" vertical="center"/>
      <protection/>
    </xf>
    <xf numFmtId="0" fontId="8" fillId="0" borderId="15" xfId="60" applyFont="1" applyBorder="1" applyAlignment="1">
      <alignment horizontal="justify" vertical="center" wrapText="1"/>
      <protection/>
    </xf>
    <xf numFmtId="0" fontId="8" fillId="0" borderId="15" xfId="60" applyFont="1" applyBorder="1" applyAlignment="1" quotePrefix="1">
      <alignment horizontal="center" vertical="center" wrapText="1"/>
      <protection/>
    </xf>
    <xf numFmtId="3" fontId="8" fillId="0" borderId="15" xfId="60" applyNumberFormat="1" applyFont="1" applyBorder="1" applyAlignment="1" quotePrefix="1">
      <alignment horizontal="center" vertical="center"/>
      <protection/>
    </xf>
    <xf numFmtId="177" fontId="8" fillId="0" borderId="15" xfId="60" applyNumberFormat="1" applyFont="1" applyBorder="1" applyAlignment="1" quotePrefix="1">
      <alignment horizontal="center" vertical="center"/>
      <protection/>
    </xf>
    <xf numFmtId="4" fontId="8" fillId="0" borderId="15" xfId="60" applyNumberFormat="1" applyFont="1" applyBorder="1" applyAlignment="1" quotePrefix="1">
      <alignment horizontal="right" vertical="center"/>
      <protection/>
    </xf>
    <xf numFmtId="0" fontId="7" fillId="34" borderId="11" xfId="58" applyFont="1" applyFill="1" applyBorder="1" applyAlignment="1">
      <alignment vertical="center" wrapText="1"/>
      <protection/>
    </xf>
    <xf numFmtId="8" fontId="8" fillId="0" borderId="10" xfId="58" applyNumberFormat="1" applyFont="1" applyBorder="1" applyAlignment="1">
      <alignment horizontal="left" vertical="top" wrapText="1"/>
      <protection/>
    </xf>
    <xf numFmtId="0" fontId="8" fillId="0" borderId="10" xfId="58" applyFont="1" applyBorder="1" applyAlignment="1">
      <alignment horizontal="right" vertical="top" wrapText="1"/>
      <protection/>
    </xf>
    <xf numFmtId="0" fontId="8" fillId="0" borderId="15" xfId="0" applyFont="1" applyBorder="1" applyAlignment="1">
      <alignment horizontal="justify" vertical="top" wrapText="1"/>
    </xf>
    <xf numFmtId="0" fontId="8" fillId="0" borderId="22" xfId="0" applyFont="1" applyBorder="1" applyAlignment="1">
      <alignment horizontal="center" vertical="top" wrapText="1"/>
    </xf>
    <xf numFmtId="0" fontId="8" fillId="0" borderId="15" xfId="0" applyFont="1" applyBorder="1" applyAlignment="1" quotePrefix="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top" wrapText="1"/>
    </xf>
    <xf numFmtId="0" fontId="4" fillId="0" borderId="10" xfId="0"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horizontal="right" vertical="top"/>
    </xf>
    <xf numFmtId="0" fontId="4" fillId="0" borderId="10" xfId="0" applyFont="1" applyBorder="1" applyAlignment="1">
      <alignment vertical="top"/>
    </xf>
    <xf numFmtId="4" fontId="7" fillId="0" borderId="10" xfId="0" applyNumberFormat="1" applyFont="1" applyBorder="1" applyAlignment="1">
      <alignment vertical="top"/>
    </xf>
    <xf numFmtId="0" fontId="11" fillId="0" borderId="15" xfId="0" applyFont="1" applyBorder="1" applyAlignment="1">
      <alignment horizontal="justify" vertical="top" wrapText="1"/>
    </xf>
    <xf numFmtId="0" fontId="8" fillId="0" borderId="12" xfId="0" applyFont="1" applyBorder="1" applyAlignment="1">
      <alignment horizontal="center" vertical="top" wrapText="1"/>
    </xf>
    <xf numFmtId="0" fontId="8" fillId="0" borderId="12" xfId="0" applyFont="1" applyBorder="1" applyAlignment="1" quotePrefix="1">
      <alignment horizontal="center" vertical="top" wrapText="1"/>
    </xf>
    <xf numFmtId="0" fontId="8" fillId="0" borderId="12" xfId="0" applyFont="1" applyBorder="1" applyAlignment="1">
      <alignment horizontal="center" vertical="top"/>
    </xf>
    <xf numFmtId="0" fontId="8" fillId="0" borderId="12" xfId="0" applyFont="1" applyBorder="1" applyAlignment="1">
      <alignment vertical="top"/>
    </xf>
    <xf numFmtId="190" fontId="8" fillId="0" borderId="12" xfId="50" applyNumberFormat="1" applyFont="1" applyBorder="1" applyAlignment="1">
      <alignment vertical="center" wrapText="1"/>
    </xf>
    <xf numFmtId="190" fontId="8" fillId="0" borderId="12" xfId="50" applyNumberFormat="1" applyFont="1" applyBorder="1" applyAlignment="1">
      <alignment horizontal="center" vertical="center" wrapText="1"/>
    </xf>
    <xf numFmtId="190" fontId="8" fillId="0" borderId="15" xfId="50" applyNumberFormat="1" applyFont="1" applyBorder="1" applyAlignment="1">
      <alignment horizontal="center" vertical="center" wrapText="1"/>
    </xf>
    <xf numFmtId="190" fontId="8" fillId="0" borderId="12" xfId="0" applyNumberFormat="1" applyFont="1" applyBorder="1" applyAlignment="1" quotePrefix="1">
      <alignment horizontal="center" vertical="center" wrapText="1"/>
    </xf>
    <xf numFmtId="190" fontId="8" fillId="0" borderId="12" xfId="0" applyNumberFormat="1" applyFont="1" applyBorder="1" applyAlignment="1">
      <alignment vertical="center" wrapText="1"/>
    </xf>
    <xf numFmtId="190" fontId="8" fillId="0" borderId="12" xfId="0" applyNumberFormat="1" applyFont="1" applyBorder="1" applyAlignment="1">
      <alignment horizontal="center" vertical="center" wrapText="1"/>
    </xf>
    <xf numFmtId="190" fontId="8" fillId="0" borderId="15" xfId="0" applyNumberFormat="1" applyFont="1" applyBorder="1" applyAlignment="1">
      <alignment horizontal="center" vertical="center" wrapText="1"/>
    </xf>
    <xf numFmtId="177" fontId="4" fillId="0" borderId="0" xfId="0" applyNumberFormat="1" applyFont="1" applyAlignment="1">
      <alignment/>
    </xf>
    <xf numFmtId="177" fontId="11" fillId="0" borderId="0" xfId="0" applyNumberFormat="1" applyFont="1" applyAlignment="1">
      <alignment/>
    </xf>
    <xf numFmtId="0" fontId="8" fillId="0" borderId="15" xfId="0" applyFont="1" applyBorder="1" applyAlignment="1" quotePrefix="1">
      <alignment horizontal="justify" vertical="top" wrapText="1"/>
    </xf>
    <xf numFmtId="0" fontId="8" fillId="0" borderId="12" xfId="0" applyFont="1" applyFill="1" applyBorder="1" applyAlignment="1">
      <alignment horizontal="justify" vertical="top" wrapText="1"/>
    </xf>
    <xf numFmtId="0" fontId="8" fillId="0" borderId="15" xfId="0" applyFont="1" applyBorder="1" applyAlignment="1">
      <alignment horizontal="center" vertical="top"/>
    </xf>
    <xf numFmtId="43" fontId="8" fillId="0" borderId="15" xfId="0" applyNumberFormat="1" applyFont="1" applyFill="1" applyBorder="1" applyAlignment="1">
      <alignment horizontal="justify" vertical="top" wrapText="1"/>
    </xf>
    <xf numFmtId="44" fontId="9" fillId="0" borderId="10" xfId="54" applyFont="1" applyBorder="1" applyAlignment="1">
      <alignment horizontal="right" vertical="center"/>
    </xf>
    <xf numFmtId="0" fontId="8" fillId="0" borderId="24" xfId="58" applyFont="1" applyFill="1" applyBorder="1" applyAlignment="1">
      <alignment horizontal="justify" vertical="top" wrapText="1"/>
      <protection/>
    </xf>
    <xf numFmtId="0" fontId="8" fillId="0" borderId="24" xfId="58" applyFont="1" applyBorder="1" applyAlignment="1">
      <alignment horizontal="justify" vertical="top" wrapText="1"/>
      <protection/>
    </xf>
    <xf numFmtId="3" fontId="8" fillId="0" borderId="24" xfId="58" applyNumberFormat="1" applyFont="1" applyBorder="1" applyAlignment="1">
      <alignment horizontal="justify" vertical="top" wrapText="1"/>
      <protection/>
    </xf>
    <xf numFmtId="0" fontId="8" fillId="0" borderId="10" xfId="58" applyFont="1" applyFill="1" applyBorder="1" applyAlignment="1">
      <alignment horizontal="justify" vertical="top" wrapText="1"/>
      <protection/>
    </xf>
    <xf numFmtId="0" fontId="8" fillId="0" borderId="10" xfId="58" applyFont="1" applyFill="1" applyBorder="1" applyAlignment="1" quotePrefix="1">
      <alignment horizontal="right" vertical="top" wrapText="1"/>
      <protection/>
    </xf>
    <xf numFmtId="0" fontId="8" fillId="0" borderId="10" xfId="58" applyFont="1" applyFill="1" applyBorder="1" applyAlignment="1" quotePrefix="1">
      <alignment horizontal="justify" vertical="top" wrapText="1"/>
      <protection/>
    </xf>
    <xf numFmtId="10" fontId="8" fillId="0" borderId="10" xfId="58" applyNumberFormat="1" applyFont="1" applyFill="1" applyBorder="1" applyAlignment="1" quotePrefix="1">
      <alignment horizontal="right" vertical="top" wrapText="1"/>
      <protection/>
    </xf>
    <xf numFmtId="8" fontId="8" fillId="0" borderId="10" xfId="58" applyNumberFormat="1" applyFont="1" applyFill="1" applyBorder="1" applyAlignment="1" quotePrefix="1">
      <alignment horizontal="right" vertical="top" wrapText="1"/>
      <protection/>
    </xf>
    <xf numFmtId="0" fontId="15" fillId="0" borderId="0" xfId="0" applyFont="1" applyAlignment="1">
      <alignment horizontal="center" vertical="center"/>
    </xf>
    <xf numFmtId="0" fontId="1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9" fillId="33" borderId="22"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7" fillId="0" borderId="11" xfId="0" applyFont="1" applyBorder="1" applyAlignment="1">
      <alignment horizontal="justify" vertical="center"/>
    </xf>
    <xf numFmtId="0" fontId="7" fillId="0" borderId="14" xfId="0" applyFont="1" applyBorder="1" applyAlignment="1">
      <alignment horizontal="justify" vertical="center"/>
    </xf>
    <xf numFmtId="0" fontId="7" fillId="0" borderId="17" xfId="0" applyFont="1" applyBorder="1" applyAlignment="1">
      <alignment horizontal="justify" vertical="center"/>
    </xf>
    <xf numFmtId="0" fontId="9" fillId="33" borderId="20" xfId="0" applyFont="1" applyFill="1" applyBorder="1" applyAlignment="1">
      <alignment horizontal="justify" vertical="center" wrapText="1"/>
    </xf>
    <xf numFmtId="0" fontId="9" fillId="33" borderId="23" xfId="0" applyFont="1" applyFill="1" applyBorder="1" applyAlignment="1">
      <alignment horizontal="justify" vertical="center" wrapText="1"/>
    </xf>
    <xf numFmtId="0" fontId="9" fillId="33" borderId="21" xfId="0" applyFont="1" applyFill="1" applyBorder="1" applyAlignment="1">
      <alignment horizontal="justify" vertical="center" wrapText="1"/>
    </xf>
    <xf numFmtId="0" fontId="9" fillId="33" borderId="16" xfId="0" applyFont="1" applyFill="1" applyBorder="1" applyAlignment="1">
      <alignment horizontal="justify" vertical="center" wrapText="1"/>
    </xf>
    <xf numFmtId="0" fontId="9" fillId="33" borderId="11"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0" fillId="33" borderId="22" xfId="0" applyFont="1" applyFill="1" applyBorder="1" applyAlignment="1">
      <alignment horizontal="center" wrapText="1"/>
    </xf>
    <xf numFmtId="0" fontId="10" fillId="33" borderId="15" xfId="0" applyFont="1" applyFill="1" applyBorder="1" applyAlignment="1">
      <alignment horizontal="center" wrapText="1"/>
    </xf>
    <xf numFmtId="0" fontId="10" fillId="33" borderId="2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2" xfId="0" applyFont="1" applyBorder="1" applyAlignment="1" quotePrefix="1">
      <alignment horizontal="left" vertical="top" wrapText="1"/>
    </xf>
    <xf numFmtId="0" fontId="8" fillId="0" borderId="12" xfId="0" applyFont="1" applyBorder="1" applyAlignment="1">
      <alignment horizontal="left" vertical="top" wrapText="1"/>
    </xf>
    <xf numFmtId="0" fontId="8" fillId="0" borderId="12" xfId="0" applyFont="1" applyBorder="1" applyAlignment="1">
      <alignment horizontal="center" vertical="top"/>
    </xf>
    <xf numFmtId="0" fontId="8" fillId="0" borderId="15" xfId="0" applyFont="1" applyBorder="1" applyAlignment="1">
      <alignment horizontal="left" vertical="top" wrapText="1"/>
    </xf>
    <xf numFmtId="0" fontId="8" fillId="0" borderId="15" xfId="0" applyFont="1" applyBorder="1" applyAlignment="1">
      <alignment horizontal="center" vertical="top" wrapText="1"/>
    </xf>
    <xf numFmtId="0" fontId="8" fillId="0" borderId="15" xfId="0" applyFont="1" applyBorder="1" applyAlignment="1">
      <alignment horizontal="center" vertical="top"/>
    </xf>
    <xf numFmtId="0" fontId="8" fillId="0" borderId="12" xfId="0" applyFont="1" applyBorder="1" applyAlignment="1" quotePrefix="1">
      <alignment horizontal="center" vertical="top" wrapText="1"/>
    </xf>
    <xf numFmtId="0" fontId="9" fillId="33" borderId="12" xfId="0" applyFont="1" applyFill="1" applyBorder="1" applyAlignment="1">
      <alignment horizontal="center" vertical="center" wrapText="1"/>
    </xf>
    <xf numFmtId="0" fontId="9" fillId="33" borderId="12"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0" fillId="0" borderId="14" xfId="0" applyBorder="1" applyAlignment="1">
      <alignment horizontal="justify"/>
    </xf>
    <xf numFmtId="0" fontId="0" fillId="0" borderId="17" xfId="0" applyBorder="1" applyAlignment="1">
      <alignment horizontal="justify"/>
    </xf>
    <xf numFmtId="0" fontId="7" fillId="0" borderId="11" xfId="60" applyFont="1" applyBorder="1" applyAlignment="1">
      <alignment horizontal="justify" vertical="center"/>
      <protection/>
    </xf>
    <xf numFmtId="0" fontId="7" fillId="0" borderId="14" xfId="60" applyFont="1" applyBorder="1" applyAlignment="1">
      <alignment horizontal="justify" vertical="center"/>
      <protection/>
    </xf>
    <xf numFmtId="0" fontId="7" fillId="0" borderId="17" xfId="60" applyFont="1" applyBorder="1" applyAlignment="1">
      <alignment horizontal="justify" vertical="center"/>
      <protection/>
    </xf>
    <xf numFmtId="0" fontId="9" fillId="33" borderId="22" xfId="60" applyFont="1" applyFill="1" applyBorder="1" applyAlignment="1">
      <alignment horizontal="center" vertical="center"/>
      <protection/>
    </xf>
    <xf numFmtId="0" fontId="9" fillId="33" borderId="12" xfId="60" applyFont="1" applyFill="1" applyBorder="1" applyAlignment="1">
      <alignment horizontal="center" vertical="center"/>
      <protection/>
    </xf>
    <xf numFmtId="0" fontId="9" fillId="33" borderId="15" xfId="60" applyFont="1" applyFill="1" applyBorder="1" applyAlignment="1">
      <alignment horizontal="center" vertical="center"/>
      <protection/>
    </xf>
    <xf numFmtId="0" fontId="9" fillId="33" borderId="11" xfId="60" applyFont="1" applyFill="1" applyBorder="1" applyAlignment="1">
      <alignment horizontal="center" vertical="center" wrapText="1"/>
      <protection/>
    </xf>
    <xf numFmtId="0" fontId="9" fillId="33" borderId="14" xfId="60" applyFont="1" applyFill="1" applyBorder="1" applyAlignment="1">
      <alignment horizontal="center" vertical="center" wrapText="1"/>
      <protection/>
    </xf>
    <xf numFmtId="0" fontId="9" fillId="33" borderId="17" xfId="60" applyFont="1" applyFill="1" applyBorder="1" applyAlignment="1">
      <alignment horizontal="center" vertical="center" wrapText="1"/>
      <protection/>
    </xf>
    <xf numFmtId="0" fontId="10" fillId="33" borderId="11" xfId="60" applyFont="1" applyFill="1" applyBorder="1" applyAlignment="1">
      <alignment horizontal="center" vertical="center" wrapText="1"/>
      <protection/>
    </xf>
    <xf numFmtId="0" fontId="10" fillId="33" borderId="17" xfId="60" applyFont="1" applyFill="1" applyBorder="1" applyAlignment="1">
      <alignment horizontal="center" vertical="center" wrapText="1"/>
      <protection/>
    </xf>
    <xf numFmtId="0" fontId="10" fillId="33" borderId="11" xfId="60" applyFont="1" applyFill="1" applyBorder="1" applyAlignment="1">
      <alignment horizontal="center" wrapText="1"/>
      <protection/>
    </xf>
    <xf numFmtId="0" fontId="10" fillId="33" borderId="14" xfId="60" applyFont="1" applyFill="1" applyBorder="1" applyAlignment="1">
      <alignment horizontal="center" wrapText="1"/>
      <protection/>
    </xf>
    <xf numFmtId="0" fontId="10" fillId="33" borderId="17" xfId="60" applyFont="1" applyFill="1" applyBorder="1" applyAlignment="1">
      <alignment horizontal="center" wrapText="1"/>
      <protection/>
    </xf>
    <xf numFmtId="0" fontId="5" fillId="33" borderId="20" xfId="60" applyFont="1" applyFill="1" applyBorder="1" applyAlignment="1">
      <alignment horizontal="center" vertical="center" wrapText="1"/>
      <protection/>
    </xf>
    <xf numFmtId="0" fontId="5" fillId="33" borderId="18" xfId="60" applyFont="1" applyFill="1" applyBorder="1" applyAlignment="1">
      <alignment horizontal="center" vertical="center" wrapText="1"/>
      <protection/>
    </xf>
    <xf numFmtId="0" fontId="5" fillId="33" borderId="23" xfId="60" applyFont="1" applyFill="1" applyBorder="1" applyAlignment="1">
      <alignment horizontal="center" vertical="center" wrapText="1"/>
      <protection/>
    </xf>
    <xf numFmtId="0" fontId="5" fillId="33" borderId="21"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5" fillId="33" borderId="16" xfId="60" applyFont="1" applyFill="1" applyBorder="1" applyAlignment="1">
      <alignment horizontal="center" vertical="center" wrapText="1"/>
      <protection/>
    </xf>
    <xf numFmtId="0" fontId="9" fillId="0" borderId="25" xfId="0" applyFont="1" applyBorder="1" applyAlignment="1" quotePrefix="1">
      <alignment horizontal="justify" vertical="center"/>
    </xf>
    <xf numFmtId="0" fontId="9" fillId="0" borderId="0" xfId="0" applyFont="1" applyBorder="1" applyAlignment="1" quotePrefix="1">
      <alignment horizontal="justify" vertical="center"/>
    </xf>
    <xf numFmtId="0" fontId="9" fillId="0" borderId="19" xfId="0" applyFont="1" applyBorder="1" applyAlignment="1" quotePrefix="1">
      <alignment horizontal="justify" vertical="center"/>
    </xf>
    <xf numFmtId="0" fontId="9" fillId="0" borderId="21" xfId="0" applyFont="1" applyBorder="1" applyAlignment="1" quotePrefix="1">
      <alignment horizontal="justify" vertical="center"/>
    </xf>
    <xf numFmtId="0" fontId="9" fillId="0" borderId="13" xfId="0" applyFont="1" applyBorder="1" applyAlignment="1" quotePrefix="1">
      <alignment horizontal="justify" vertical="center"/>
    </xf>
    <xf numFmtId="0" fontId="9" fillId="0" borderId="16" xfId="0" applyFont="1" applyBorder="1" applyAlignment="1" quotePrefix="1">
      <alignment horizontal="justify" vertical="center"/>
    </xf>
    <xf numFmtId="0" fontId="9" fillId="33" borderId="11" xfId="0" applyFont="1" applyFill="1" applyBorder="1" applyAlignment="1">
      <alignment horizontal="justify" vertical="center" wrapText="1"/>
    </xf>
    <xf numFmtId="0" fontId="9" fillId="33" borderId="14" xfId="0" applyFont="1" applyFill="1" applyBorder="1" applyAlignment="1">
      <alignment horizontal="justify" vertical="center" wrapText="1"/>
    </xf>
    <xf numFmtId="0" fontId="9" fillId="33" borderId="17" xfId="0" applyFont="1" applyFill="1" applyBorder="1" applyAlignment="1">
      <alignment horizontal="justify" vertical="center" wrapText="1"/>
    </xf>
    <xf numFmtId="0" fontId="8" fillId="0" borderId="25" xfId="0" applyFont="1" applyBorder="1" applyAlignment="1" quotePrefix="1">
      <alignment horizontal="justify" vertical="top" wrapText="1"/>
    </xf>
    <xf numFmtId="0" fontId="8" fillId="0" borderId="0" xfId="0" applyFont="1" applyBorder="1" applyAlignment="1" quotePrefix="1">
      <alignment horizontal="justify" vertical="top"/>
    </xf>
    <xf numFmtId="0" fontId="8" fillId="0" borderId="19" xfId="0" applyFont="1" applyBorder="1" applyAlignment="1" quotePrefix="1">
      <alignment horizontal="justify" vertical="top"/>
    </xf>
    <xf numFmtId="0" fontId="8" fillId="0" borderId="25" xfId="0" applyFont="1" applyBorder="1" applyAlignment="1" quotePrefix="1">
      <alignment horizontal="justify" vertical="top"/>
    </xf>
    <xf numFmtId="0" fontId="8" fillId="0" borderId="25" xfId="0" applyFont="1" applyBorder="1" applyAlignment="1">
      <alignment horizontal="justify" vertical="top" wrapText="1"/>
    </xf>
    <xf numFmtId="0" fontId="8" fillId="0" borderId="25" xfId="0" applyFont="1" applyBorder="1" applyAlignment="1">
      <alignment horizontal="justify" vertical="top"/>
    </xf>
    <xf numFmtId="0" fontId="7" fillId="0" borderId="25"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20" xfId="0" applyFont="1" applyBorder="1" applyAlignment="1">
      <alignment horizontal="justify" vertical="top" wrapText="1"/>
    </xf>
    <xf numFmtId="0" fontId="7" fillId="0" borderId="23" xfId="0" applyFont="1" applyBorder="1" applyAlignment="1">
      <alignment horizontal="justify" vertical="top" wrapText="1"/>
    </xf>
    <xf numFmtId="0" fontId="7" fillId="0" borderId="25" xfId="0" applyFont="1" applyBorder="1" applyAlignment="1">
      <alignment horizontal="justify" vertical="top" wrapText="1"/>
    </xf>
    <xf numFmtId="0" fontId="7" fillId="0" borderId="19" xfId="0" applyFont="1" applyBorder="1" applyAlignment="1">
      <alignment horizontal="justify" vertical="top" wrapText="1"/>
    </xf>
    <xf numFmtId="0" fontId="8" fillId="0" borderId="21" xfId="0" applyFont="1" applyBorder="1" applyAlignment="1">
      <alignment horizontal="justify" vertical="top" wrapText="1"/>
    </xf>
    <xf numFmtId="0" fontId="8" fillId="0" borderId="16" xfId="0" applyFont="1" applyBorder="1" applyAlignment="1">
      <alignment horizontal="justify" vertical="top" wrapText="1"/>
    </xf>
    <xf numFmtId="0" fontId="7" fillId="34" borderId="11" xfId="58" applyFont="1" applyFill="1" applyBorder="1" applyAlignment="1">
      <alignment horizontal="justify" vertical="center" wrapText="1"/>
      <protection/>
    </xf>
    <xf numFmtId="0" fontId="7" fillId="34" borderId="17" xfId="58" applyFont="1" applyFill="1" applyBorder="1" applyAlignment="1">
      <alignment horizontal="justify" vertical="center" wrapText="1"/>
      <protection/>
    </xf>
    <xf numFmtId="0" fontId="7" fillId="34" borderId="11" xfId="58" applyFont="1" applyFill="1" applyBorder="1" applyAlignment="1">
      <alignment vertical="center" wrapText="1"/>
      <protection/>
    </xf>
    <xf numFmtId="0" fontId="7" fillId="34" borderId="17" xfId="58" applyFont="1" applyFill="1" applyBorder="1" applyAlignment="1">
      <alignment vertical="center" wrapText="1"/>
      <protection/>
    </xf>
    <xf numFmtId="0" fontId="7" fillId="0" borderId="26" xfId="0" applyFont="1" applyFill="1" applyBorder="1" applyAlignment="1">
      <alignment horizontal="justify" vertical="top" wrapText="1"/>
    </xf>
    <xf numFmtId="0" fontId="7" fillId="0" borderId="26" xfId="0" applyFont="1" applyBorder="1" applyAlignment="1">
      <alignment horizontal="justify" vertical="top" wrapText="1"/>
    </xf>
    <xf numFmtId="0" fontId="18" fillId="0" borderId="27" xfId="0" applyFont="1" applyBorder="1" applyAlignment="1">
      <alignment horizontal="justify" vertical="top" wrapText="1"/>
    </xf>
    <xf numFmtId="0" fontId="18" fillId="0" borderId="28" xfId="0" applyFont="1" applyBorder="1" applyAlignment="1">
      <alignment horizontal="justify" vertical="top" wrapText="1"/>
    </xf>
    <xf numFmtId="0" fontId="7" fillId="0" borderId="11" xfId="0" applyFont="1" applyFill="1" applyBorder="1" applyAlignment="1">
      <alignment horizontal="justify" vertical="center"/>
    </xf>
    <xf numFmtId="0" fontId="7" fillId="0" borderId="17" xfId="0" applyFont="1" applyFill="1" applyBorder="1" applyAlignment="1">
      <alignment horizontal="justify" vertical="center"/>
    </xf>
    <xf numFmtId="0" fontId="17" fillId="33" borderId="11" xfId="0" applyFont="1" applyFill="1" applyBorder="1" applyAlignment="1">
      <alignment horizontal="center" vertical="center" wrapText="1"/>
    </xf>
    <xf numFmtId="0" fontId="9" fillId="34" borderId="11" xfId="58" applyFont="1" applyFill="1" applyBorder="1" applyAlignment="1">
      <alignment horizontal="left" vertical="center" wrapText="1"/>
      <protection/>
    </xf>
    <xf numFmtId="0" fontId="9" fillId="34" borderId="14" xfId="58" applyFont="1" applyFill="1" applyBorder="1" applyAlignment="1">
      <alignment horizontal="left" vertical="center" wrapText="1"/>
      <protection/>
    </xf>
    <xf numFmtId="0" fontId="9" fillId="34" borderId="17" xfId="58" applyFont="1" applyFill="1" applyBorder="1" applyAlignment="1">
      <alignment horizontal="left" vertical="center" wrapText="1"/>
      <protection/>
    </xf>
    <xf numFmtId="0" fontId="7" fillId="0" borderId="11" xfId="57" applyFont="1" applyBorder="1" applyAlignment="1">
      <alignment horizontal="justify" vertical="center"/>
      <protection/>
    </xf>
    <xf numFmtId="0" fontId="7" fillId="0" borderId="14" xfId="57" applyFont="1" applyBorder="1" applyAlignment="1">
      <alignment horizontal="justify" vertical="center"/>
      <protection/>
    </xf>
    <xf numFmtId="0" fontId="7" fillId="0" borderId="17" xfId="57" applyFont="1" applyBorder="1" applyAlignment="1">
      <alignment horizontal="justify" vertical="center"/>
      <protection/>
    </xf>
    <xf numFmtId="0" fontId="8" fillId="0" borderId="22" xfId="0" applyFont="1" applyBorder="1" applyAlignment="1">
      <alignment horizontal="center" vertical="top" wrapText="1"/>
    </xf>
    <xf numFmtId="4" fontId="8" fillId="0" borderId="22" xfId="0" applyNumberFormat="1" applyFont="1" applyBorder="1" applyAlignment="1">
      <alignment horizontal="center"/>
    </xf>
    <xf numFmtId="4" fontId="8" fillId="0" borderId="15" xfId="0" applyNumberFormat="1" applyFont="1" applyBorder="1" applyAlignment="1">
      <alignment horizontal="center"/>
    </xf>
    <xf numFmtId="0" fontId="8" fillId="0" borderId="22" xfId="0" applyFont="1" applyBorder="1" applyAlignment="1">
      <alignment horizontal="justify" vertical="top" wrapText="1"/>
    </xf>
    <xf numFmtId="0" fontId="8" fillId="0" borderId="15" xfId="0" applyFont="1" applyBorder="1" applyAlignment="1">
      <alignment horizontal="justify" vertical="top"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4" fontId="8" fillId="0" borderId="22" xfId="0" applyNumberFormat="1" applyFont="1" applyBorder="1" applyAlignment="1" quotePrefix="1">
      <alignment horizontal="center" vertical="top"/>
    </xf>
    <xf numFmtId="4" fontId="8" fillId="0" borderId="15" xfId="0" applyNumberFormat="1" applyFont="1" applyBorder="1" applyAlignment="1" quotePrefix="1">
      <alignment horizontal="center" vertical="top"/>
    </xf>
    <xf numFmtId="0" fontId="7" fillId="0" borderId="11" xfId="0" applyFont="1" applyBorder="1" applyAlignment="1">
      <alignment horizontal="center"/>
    </xf>
    <xf numFmtId="0" fontId="7" fillId="0" borderId="17" xfId="0" applyFont="1" applyBorder="1" applyAlignment="1">
      <alignment horizontal="center"/>
    </xf>
    <xf numFmtId="0" fontId="6" fillId="33" borderId="11" xfId="0" applyFont="1" applyFill="1" applyBorder="1" applyAlignment="1">
      <alignment horizontal="center" vertical="center" wrapText="1"/>
    </xf>
    <xf numFmtId="0" fontId="0" fillId="33" borderId="14" xfId="0" applyFill="1" applyBorder="1" applyAlignment="1">
      <alignment/>
    </xf>
    <xf numFmtId="0" fontId="0" fillId="33" borderId="17" xfId="0" applyFill="1" applyBorder="1" applyAlignment="1">
      <alignment/>
    </xf>
    <xf numFmtId="0" fontId="8" fillId="0" borderId="22" xfId="0" applyFont="1" applyBorder="1" applyAlignment="1" quotePrefix="1">
      <alignment horizontal="justify" vertical="top" wrapText="1"/>
    </xf>
    <xf numFmtId="0" fontId="8" fillId="0" borderId="15" xfId="0" applyFont="1" applyBorder="1" applyAlignment="1" quotePrefix="1">
      <alignment horizontal="justify" vertical="top"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xf>
    <xf numFmtId="4" fontId="7" fillId="0" borderId="21" xfId="0" applyNumberFormat="1" applyFont="1" applyBorder="1" applyAlignment="1" quotePrefix="1">
      <alignment horizontal="center" vertical="center"/>
    </xf>
    <xf numFmtId="4" fontId="7" fillId="0" borderId="16" xfId="0" applyNumberFormat="1" applyFont="1" applyBorder="1" applyAlignment="1" quotePrefix="1">
      <alignment horizontal="center" vertical="center"/>
    </xf>
    <xf numFmtId="0" fontId="9" fillId="0" borderId="11" xfId="0" applyFont="1" applyBorder="1" applyAlignment="1">
      <alignment horizontal="center" vertical="center"/>
    </xf>
    <xf numFmtId="0" fontId="8" fillId="0" borderId="15" xfId="0" applyFont="1" applyBorder="1" applyAlignment="1" quotePrefix="1">
      <alignment horizontal="center" vertical="center" wrapText="1"/>
    </xf>
    <xf numFmtId="0" fontId="8" fillId="0" borderId="15" xfId="0" applyFont="1" applyBorder="1" applyAlignment="1" quotePrefix="1">
      <alignment horizontal="center" vertical="top" wrapText="1"/>
    </xf>
    <xf numFmtId="0" fontId="9" fillId="33" borderId="17" xfId="0" applyFont="1" applyFill="1" applyBorder="1" applyAlignment="1">
      <alignment horizontal="center" vertical="center" wrapText="1"/>
    </xf>
    <xf numFmtId="0" fontId="9" fillId="33" borderId="11" xfId="58" applyFont="1" applyFill="1" applyBorder="1" applyAlignment="1">
      <alignment horizontal="center" vertical="center" wrapText="1"/>
      <protection/>
    </xf>
    <xf numFmtId="0" fontId="9" fillId="33" borderId="14" xfId="58" applyFont="1" applyFill="1" applyBorder="1" applyAlignment="1">
      <alignment horizontal="center" vertical="center" wrapText="1"/>
      <protection/>
    </xf>
    <xf numFmtId="0" fontId="9" fillId="33" borderId="17" xfId="58" applyFont="1" applyFill="1" applyBorder="1" applyAlignment="1">
      <alignment horizontal="center" vertical="center" wrapText="1"/>
      <protection/>
    </xf>
    <xf numFmtId="0" fontId="9" fillId="0" borderId="11" xfId="58" applyFont="1" applyBorder="1" applyAlignment="1">
      <alignment horizontal="justify" vertical="center" wrapText="1"/>
      <protection/>
    </xf>
    <xf numFmtId="0" fontId="9" fillId="0" borderId="17" xfId="58" applyFont="1" applyBorder="1" applyAlignment="1">
      <alignment horizontal="justify" vertical="center" wrapText="1"/>
      <protection/>
    </xf>
    <xf numFmtId="0" fontId="11" fillId="0" borderId="17" xfId="58" applyFont="1" applyBorder="1">
      <alignment/>
      <protection/>
    </xf>
    <xf numFmtId="0" fontId="5" fillId="33" borderId="11" xfId="58" applyFont="1" applyFill="1" applyBorder="1" applyAlignment="1">
      <alignment horizontal="center" vertical="center" wrapText="1"/>
      <protection/>
    </xf>
    <xf numFmtId="0" fontId="5" fillId="33" borderId="14" xfId="58" applyFont="1" applyFill="1" applyBorder="1" applyAlignment="1">
      <alignment horizontal="center" vertical="center" wrapText="1"/>
      <protection/>
    </xf>
    <xf numFmtId="0" fontId="5" fillId="33" borderId="17" xfId="58" applyFont="1" applyFill="1" applyBorder="1" applyAlignment="1">
      <alignment horizontal="center" vertical="center" wrapText="1"/>
      <protection/>
    </xf>
    <xf numFmtId="0" fontId="9" fillId="0" borderId="11" xfId="58" applyFont="1" applyFill="1" applyBorder="1" applyAlignment="1">
      <alignment horizontal="justify" vertical="center"/>
      <protection/>
    </xf>
    <xf numFmtId="0" fontId="9" fillId="0" borderId="14" xfId="58" applyFont="1" applyFill="1" applyBorder="1" applyAlignment="1">
      <alignment horizontal="justify" vertical="center"/>
      <protection/>
    </xf>
    <xf numFmtId="0" fontId="9" fillId="0" borderId="17" xfId="58" applyFont="1" applyFill="1" applyBorder="1" applyAlignment="1">
      <alignment horizontal="justify" vertical="center"/>
      <protection/>
    </xf>
    <xf numFmtId="0" fontId="11" fillId="0" borderId="14" xfId="58" applyFont="1" applyBorder="1" applyAlignment="1">
      <alignment horizontal="center"/>
      <protection/>
    </xf>
    <xf numFmtId="0" fontId="6" fillId="33" borderId="22" xfId="64" applyFont="1" applyFill="1" applyBorder="1" applyAlignment="1">
      <alignment horizontal="center" vertical="center" wrapText="1"/>
      <protection/>
    </xf>
    <xf numFmtId="0" fontId="6" fillId="33" borderId="15" xfId="64" applyFont="1" applyFill="1" applyBorder="1" applyAlignment="1">
      <alignment horizontal="center" vertical="center" wrapText="1"/>
      <protection/>
    </xf>
    <xf numFmtId="0" fontId="11" fillId="33" borderId="14" xfId="0" applyFont="1" applyFill="1" applyBorder="1" applyAlignment="1">
      <alignment/>
    </xf>
    <xf numFmtId="0" fontId="9" fillId="33" borderId="22" xfId="64" applyFont="1" applyFill="1" applyBorder="1" applyAlignment="1">
      <alignment horizontal="center" vertical="center" wrapText="1"/>
      <protection/>
    </xf>
    <xf numFmtId="0" fontId="9" fillId="33" borderId="15" xfId="64" applyFont="1" applyFill="1" applyBorder="1" applyAlignment="1">
      <alignment horizontal="center" vertical="center"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9</xdr:row>
      <xdr:rowOff>266700</xdr:rowOff>
    </xdr:from>
    <xdr:to>
      <xdr:col>4</xdr:col>
      <xdr:colOff>942975</xdr:colOff>
      <xdr:row>9</xdr:row>
      <xdr:rowOff>838200</xdr:rowOff>
    </xdr:to>
    <xdr:sp fLocksText="0">
      <xdr:nvSpPr>
        <xdr:cNvPr id="1" name="1 CuadroTexto"/>
        <xdr:cNvSpPr txBox="1">
          <a:spLocks noChangeArrowheads="1"/>
        </xdr:cNvSpPr>
      </xdr:nvSpPr>
      <xdr:spPr>
        <a:xfrm>
          <a:off x="5238750" y="2905125"/>
          <a:ext cx="895350" cy="571500"/>
        </a:xfrm>
        <a:prstGeom prst="rect">
          <a:avLst/>
        </a:prstGeom>
        <a:solidFill>
          <a:srgbClr val="FFFFFF"/>
        </a:solidFill>
        <a:ln w="9360" cmpd="sng">
          <a:solidFill>
            <a:srgbClr val="FFFFFF"/>
          </a:solidFill>
          <a:headEnd type="none"/>
          <a:tailEnd type="none"/>
        </a:ln>
      </xdr:spPr>
      <xdr:txBody>
        <a:bodyPr vertOverflow="clip" wrap="square" lIns="90000" tIns="46800" rIns="90000" bIns="46800"/>
        <a:p>
          <a:pPr algn="l">
            <a:defRPr/>
          </a:pPr>
          <a:r>
            <a:rPr lang="en-US" cap="none" sz="800" b="0" i="0" u="none" baseline="0">
              <a:solidFill>
                <a:srgbClr val="000000"/>
              </a:solidFill>
            </a:rPr>
            <a:t>En el periodo se registraron 5 defunciones /548 egresos * 100 que es igual a 0.9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123825</xdr:rowOff>
    </xdr:from>
    <xdr:ext cx="9353550" cy="2238375"/>
    <xdr:sp>
      <xdr:nvSpPr>
        <xdr:cNvPr id="1" name="1 CuadroTexto"/>
        <xdr:cNvSpPr txBox="1">
          <a:spLocks noChangeArrowheads="1"/>
        </xdr:cNvSpPr>
      </xdr:nvSpPr>
      <xdr:spPr>
        <a:xfrm>
          <a:off x="0" y="2057400"/>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762000</xdr:colOff>
      <xdr:row>10</xdr:row>
      <xdr:rowOff>19050</xdr:rowOff>
    </xdr:from>
    <xdr:ext cx="9353550" cy="2238375"/>
    <xdr:sp>
      <xdr:nvSpPr>
        <xdr:cNvPr id="1" name="1 CuadroTexto"/>
        <xdr:cNvSpPr txBox="1">
          <a:spLocks noChangeArrowheads="1"/>
        </xdr:cNvSpPr>
      </xdr:nvSpPr>
      <xdr:spPr>
        <a:xfrm>
          <a:off x="762000" y="2371725"/>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10</xdr:row>
      <xdr:rowOff>28575</xdr:rowOff>
    </xdr:from>
    <xdr:ext cx="9353550" cy="2238375"/>
    <xdr:sp>
      <xdr:nvSpPr>
        <xdr:cNvPr id="1" name="1 CuadroTexto"/>
        <xdr:cNvSpPr txBox="1">
          <a:spLocks noChangeArrowheads="1"/>
        </xdr:cNvSpPr>
      </xdr:nvSpPr>
      <xdr:spPr>
        <a:xfrm>
          <a:off x="19050" y="1762125"/>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8</xdr:row>
      <xdr:rowOff>123825</xdr:rowOff>
    </xdr:from>
    <xdr:ext cx="9353550" cy="2238375"/>
    <xdr:sp>
      <xdr:nvSpPr>
        <xdr:cNvPr id="1" name="1 CuadroTexto"/>
        <xdr:cNvSpPr txBox="1">
          <a:spLocks noChangeArrowheads="1"/>
        </xdr:cNvSpPr>
      </xdr:nvSpPr>
      <xdr:spPr>
        <a:xfrm>
          <a:off x="600075" y="2314575"/>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4:M34"/>
  <sheetViews>
    <sheetView showGridLines="0" tabSelected="1" zoomScalePageLayoutView="0" workbookViewId="0" topLeftCell="A1">
      <selection activeCell="A1" sqref="A1"/>
    </sheetView>
  </sheetViews>
  <sheetFormatPr defaultColWidth="11.421875" defaultRowHeight="12.75" zeroHeight="1"/>
  <cols>
    <col min="1" max="13" width="11.421875" style="1" customWidth="1"/>
    <col min="14" max="16384" width="0" style="1" hidden="1" customWidth="1"/>
  </cols>
  <sheetData>
    <row r="1" ht="13.5"/>
    <row r="2" ht="13.5"/>
    <row r="3" ht="13.5"/>
    <row r="4" ht="13.5"/>
    <row r="5" ht="13.5"/>
    <row r="6" ht="13.5"/>
    <row r="7" ht="13.5"/>
    <row r="8" ht="13.5"/>
    <row r="9" ht="13.5"/>
    <row r="10" ht="13.5"/>
    <row r="11" ht="13.5"/>
    <row r="12" ht="13.5"/>
    <row r="13" ht="13.5"/>
    <row r="14" spans="1:13" ht="20.25" customHeight="1">
      <c r="A14" s="269" t="s">
        <v>115</v>
      </c>
      <c r="B14" s="269"/>
      <c r="C14" s="269"/>
      <c r="D14" s="269"/>
      <c r="E14" s="269"/>
      <c r="F14" s="269"/>
      <c r="G14" s="269"/>
      <c r="H14" s="269"/>
      <c r="I14" s="269"/>
      <c r="J14" s="269"/>
      <c r="K14" s="269"/>
      <c r="L14" s="78"/>
      <c r="M14" s="78"/>
    </row>
    <row r="15" spans="1:13" ht="20.25" customHeight="1">
      <c r="A15" s="269"/>
      <c r="B15" s="269"/>
      <c r="C15" s="269"/>
      <c r="D15" s="269"/>
      <c r="E15" s="269"/>
      <c r="F15" s="269"/>
      <c r="G15" s="269"/>
      <c r="H15" s="269"/>
      <c r="I15" s="269"/>
      <c r="J15" s="269"/>
      <c r="K15" s="269"/>
      <c r="L15" s="78"/>
      <c r="M15" s="78"/>
    </row>
    <row r="16" spans="1:13" ht="20.25" customHeight="1">
      <c r="A16" s="269"/>
      <c r="B16" s="269"/>
      <c r="C16" s="269"/>
      <c r="D16" s="269"/>
      <c r="E16" s="269"/>
      <c r="F16" s="269"/>
      <c r="G16" s="269"/>
      <c r="H16" s="269"/>
      <c r="I16" s="269"/>
      <c r="J16" s="269"/>
      <c r="K16" s="269"/>
      <c r="L16" s="78"/>
      <c r="M16" s="78"/>
    </row>
    <row r="17" ht="13.5"/>
    <row r="18" spans="1:13" ht="15" customHeight="1">
      <c r="A18" s="270" t="s">
        <v>111</v>
      </c>
      <c r="B18" s="270"/>
      <c r="C18" s="270"/>
      <c r="D18" s="270"/>
      <c r="E18" s="270"/>
      <c r="F18" s="270"/>
      <c r="G18" s="270"/>
      <c r="H18" s="270"/>
      <c r="I18" s="270"/>
      <c r="J18" s="270"/>
      <c r="K18" s="270"/>
      <c r="L18" s="78"/>
      <c r="M18" s="78"/>
    </row>
    <row r="19" spans="1:13" ht="15" customHeight="1">
      <c r="A19" s="270"/>
      <c r="B19" s="270"/>
      <c r="C19" s="270"/>
      <c r="D19" s="270"/>
      <c r="E19" s="270"/>
      <c r="F19" s="270"/>
      <c r="G19" s="270"/>
      <c r="H19" s="270"/>
      <c r="I19" s="270"/>
      <c r="J19" s="270"/>
      <c r="K19" s="270"/>
      <c r="L19" s="78"/>
      <c r="M19" s="78"/>
    </row>
    <row r="20" spans="1:13" ht="15" customHeight="1">
      <c r="A20" s="270"/>
      <c r="B20" s="270"/>
      <c r="C20" s="270"/>
      <c r="D20" s="270"/>
      <c r="E20" s="270"/>
      <c r="F20" s="270"/>
      <c r="G20" s="270"/>
      <c r="H20" s="270"/>
      <c r="I20" s="270"/>
      <c r="J20" s="270"/>
      <c r="K20" s="270"/>
      <c r="L20" s="78"/>
      <c r="M20" s="78"/>
    </row>
    <row r="21" spans="1:13" ht="15" customHeight="1">
      <c r="A21" s="270"/>
      <c r="B21" s="270"/>
      <c r="C21" s="270"/>
      <c r="D21" s="270"/>
      <c r="E21" s="270"/>
      <c r="F21" s="270"/>
      <c r="G21" s="270"/>
      <c r="H21" s="270"/>
      <c r="I21" s="270"/>
      <c r="J21" s="270"/>
      <c r="K21" s="270"/>
      <c r="L21" s="78"/>
      <c r="M21" s="78"/>
    </row>
    <row r="22" spans="1:13" ht="12.75" customHeight="1">
      <c r="A22" s="78"/>
      <c r="B22" s="78"/>
      <c r="C22" s="78"/>
      <c r="D22" s="78"/>
      <c r="E22" s="78"/>
      <c r="F22" s="78"/>
      <c r="G22" s="78"/>
      <c r="H22" s="78"/>
      <c r="I22" s="78"/>
      <c r="J22" s="78"/>
      <c r="K22" s="78"/>
      <c r="L22" s="78"/>
      <c r="M22" s="78"/>
    </row>
    <row r="23" spans="1:13" ht="12.75" customHeight="1">
      <c r="A23" s="78"/>
      <c r="B23" s="78"/>
      <c r="C23" s="78"/>
      <c r="D23" s="78"/>
      <c r="E23" s="78"/>
      <c r="F23" s="78"/>
      <c r="G23" s="78"/>
      <c r="H23" s="78"/>
      <c r="I23" s="78"/>
      <c r="J23" s="78"/>
      <c r="K23" s="78"/>
      <c r="L23" s="78"/>
      <c r="M23" s="78"/>
    </row>
    <row r="24" ht="13.5"/>
    <row r="25" ht="13.5"/>
    <row r="26" ht="13.5"/>
    <row r="27" ht="13.5"/>
    <row r="28" ht="13.5"/>
    <row r="29" ht="13.5"/>
    <row r="30" ht="13.5"/>
    <row r="31" ht="13.5"/>
    <row r="32" ht="13.5"/>
    <row r="33" spans="1:12" s="82" customFormat="1" ht="16.5">
      <c r="A33" s="72" t="s">
        <v>116</v>
      </c>
      <c r="B33" s="72"/>
      <c r="C33" s="72"/>
      <c r="D33" s="79"/>
      <c r="E33" s="79"/>
      <c r="F33" s="80"/>
      <c r="G33" s="80" t="s">
        <v>117</v>
      </c>
      <c r="H33" s="72"/>
      <c r="I33" s="72"/>
      <c r="J33" s="72"/>
      <c r="K33" s="81"/>
      <c r="L33" s="81"/>
    </row>
    <row r="34" spans="2:13" s="82" customFormat="1" ht="51" customHeight="1">
      <c r="B34" s="271" t="s">
        <v>119</v>
      </c>
      <c r="C34" s="272"/>
      <c r="D34" s="272"/>
      <c r="E34" s="272"/>
      <c r="F34" s="83"/>
      <c r="H34" s="271" t="s">
        <v>118</v>
      </c>
      <c r="I34" s="272"/>
      <c r="J34" s="272"/>
      <c r="K34" s="272"/>
      <c r="L34" s="83"/>
      <c r="M34" s="83"/>
    </row>
    <row r="35" ht="13.5"/>
  </sheetData>
  <sheetProtection/>
  <mergeCells count="4">
    <mergeCell ref="A14:K16"/>
    <mergeCell ref="A18:K21"/>
    <mergeCell ref="B34:E34"/>
    <mergeCell ref="H34:K34"/>
  </mergeCells>
  <printOptions horizontalCentered="1"/>
  <pageMargins left="0.5905511811023623" right="0.5905511811023623" top="0.35433070866141736" bottom="0.35433070866141736" header="0.3937007874015748" footer="0.1968503937007874"/>
  <pageSetup horizontalDpi="600" verticalDpi="600" orientation="landscape" r:id="rId2"/>
  <headerFooter alignWithMargins="0">
    <oddHeader>&amp;C&amp;G</oddHeader>
    <oddFooter>&amp;R&amp;"Gotham Rounded Book,Normal"INFORME DE AVANCE TRIMESTRAL ENERO-JUNIO</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U20"/>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2.00390625" style="32" bestFit="1" customWidth="1"/>
    <col min="15" max="17" width="11.4218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189</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24" customHeight="1">
      <c r="A13" s="166"/>
      <c r="B13" s="166"/>
      <c r="C13" s="166"/>
      <c r="D13" s="166">
        <v>3</v>
      </c>
      <c r="E13" s="166"/>
      <c r="F13" s="175" t="s">
        <v>165</v>
      </c>
      <c r="G13" s="186"/>
      <c r="H13" s="185"/>
      <c r="I13" s="185"/>
      <c r="J13" s="185"/>
      <c r="K13" s="178"/>
      <c r="L13" s="178"/>
      <c r="M13" s="184"/>
      <c r="N13" s="184"/>
      <c r="O13" s="184"/>
      <c r="P13" s="184"/>
      <c r="Q13" s="184"/>
      <c r="R13" s="178"/>
      <c r="S13" s="178"/>
      <c r="T13" s="178"/>
      <c r="U13" s="178"/>
    </row>
    <row r="14" spans="1:21" s="73" customFormat="1" ht="37.5" customHeight="1">
      <c r="A14" s="166"/>
      <c r="B14" s="166"/>
      <c r="C14" s="166"/>
      <c r="D14" s="166"/>
      <c r="E14" s="166">
        <v>327</v>
      </c>
      <c r="F14" s="175" t="s">
        <v>168</v>
      </c>
      <c r="G14" s="186" t="s">
        <v>169</v>
      </c>
      <c r="H14" s="185"/>
      <c r="I14" s="185"/>
      <c r="J14" s="185"/>
      <c r="K14" s="178"/>
      <c r="L14" s="178"/>
      <c r="M14" s="184"/>
      <c r="N14" s="184">
        <v>727737.42</v>
      </c>
      <c r="O14" s="184">
        <v>727681.17</v>
      </c>
      <c r="P14" s="184">
        <v>727681.17</v>
      </c>
      <c r="Q14" s="184">
        <v>727681.17</v>
      </c>
      <c r="R14" s="178"/>
      <c r="S14" s="178">
        <f>+O14/N14*100</f>
        <v>99.99227056374262</v>
      </c>
      <c r="T14" s="178"/>
      <c r="U14" s="178">
        <f>+P14/N14*100</f>
        <v>99.99227056374262</v>
      </c>
    </row>
    <row r="15" spans="1:21" s="73" customFormat="1" ht="15" customHeight="1">
      <c r="A15" s="166"/>
      <c r="B15" s="166"/>
      <c r="C15" s="166"/>
      <c r="D15" s="166"/>
      <c r="E15" s="166"/>
      <c r="F15" s="175"/>
      <c r="G15" s="167"/>
      <c r="H15" s="185"/>
      <c r="I15" s="185"/>
      <c r="J15" s="185"/>
      <c r="K15" s="178"/>
      <c r="L15" s="178"/>
      <c r="M15" s="176"/>
      <c r="N15" s="176"/>
      <c r="O15" s="176"/>
      <c r="P15" s="176"/>
      <c r="Q15" s="176"/>
      <c r="R15" s="178"/>
      <c r="S15" s="178"/>
      <c r="T15" s="178"/>
      <c r="U15" s="178"/>
    </row>
    <row r="16" spans="1:21" s="73" customFormat="1" ht="15" customHeight="1">
      <c r="A16" s="168"/>
      <c r="B16" s="168"/>
      <c r="C16" s="168"/>
      <c r="D16" s="168"/>
      <c r="E16" s="168"/>
      <c r="F16" s="170" t="s">
        <v>122</v>
      </c>
      <c r="G16" s="168"/>
      <c r="H16" s="168"/>
      <c r="I16" s="169"/>
      <c r="J16" s="169"/>
      <c r="K16" s="169"/>
      <c r="L16" s="169"/>
      <c r="M16" s="183">
        <f>SUBTOTAL(9,M12:M14)</f>
        <v>0</v>
      </c>
      <c r="N16" s="183">
        <f>SUBTOTAL(9,N12:N14)</f>
        <v>727737.42</v>
      </c>
      <c r="O16" s="183">
        <f>SUBTOTAL(9,O12:O14)</f>
        <v>727681.17</v>
      </c>
      <c r="P16" s="183">
        <f>SUBTOTAL(9,P12:P14)</f>
        <v>727681.17</v>
      </c>
      <c r="Q16" s="183">
        <f>SUBTOTAL(9,Q12:Q14)</f>
        <v>727681.17</v>
      </c>
      <c r="R16" s="179"/>
      <c r="S16" s="179"/>
      <c r="T16" s="180"/>
      <c r="U16" s="179"/>
    </row>
    <row r="17" spans="1:21" s="73" customFormat="1" ht="15" customHeight="1">
      <c r="A17" s="171"/>
      <c r="B17" s="171"/>
      <c r="C17" s="171"/>
      <c r="D17" s="171"/>
      <c r="E17" s="171"/>
      <c r="F17" s="171"/>
      <c r="G17" s="171"/>
      <c r="H17" s="171"/>
      <c r="I17" s="172"/>
      <c r="J17" s="172"/>
      <c r="K17" s="172"/>
      <c r="L17" s="172"/>
      <c r="M17" s="177"/>
      <c r="N17" s="177"/>
      <c r="O17" s="177"/>
      <c r="P17" s="177"/>
      <c r="Q17" s="177"/>
      <c r="R17" s="181"/>
      <c r="S17" s="181"/>
      <c r="T17" s="182"/>
      <c r="U17" s="181"/>
    </row>
    <row r="18" spans="1:6" ht="13.5">
      <c r="A18" s="33"/>
      <c r="B18" s="67"/>
      <c r="C18" s="33"/>
      <c r="D18" s="33"/>
      <c r="F18" s="33"/>
    </row>
    <row r="19" spans="2:15" ht="13.5">
      <c r="B19" s="34"/>
      <c r="C19" s="35"/>
      <c r="D19" s="35"/>
      <c r="N19" s="36"/>
      <c r="O19" s="36"/>
    </row>
    <row r="20" spans="2:15" ht="13.5">
      <c r="B20" s="37"/>
      <c r="C20" s="37"/>
      <c r="D20" s="37"/>
      <c r="N20" s="38"/>
      <c r="O20"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99212598425197" bottom="0.35433070866141736" header="0.1968503937007874" footer="0.1968503937007874"/>
  <pageSetup fitToHeight="0" fitToWidth="1" horizontalDpi="600" verticalDpi="600" orientation="landscape" scale="52" r:id="rId2"/>
  <headerFooter alignWithMargins="0">
    <oddHeader>&amp;C&amp;G</oddHeader>
    <oddFooter>&amp;R&amp;"Gotham Rounded Book,Normal"INFORME DE AVANCE TRIMESTRAL ENERO-JUNIO</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U20"/>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7" width="11.71093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190</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24" customHeight="1">
      <c r="A13" s="166"/>
      <c r="B13" s="166"/>
      <c r="C13" s="166"/>
      <c r="D13" s="166">
        <v>3</v>
      </c>
      <c r="E13" s="166"/>
      <c r="F13" s="175" t="s">
        <v>165</v>
      </c>
      <c r="G13" s="186"/>
      <c r="H13" s="185"/>
      <c r="I13" s="185"/>
      <c r="J13" s="185"/>
      <c r="K13" s="178"/>
      <c r="L13" s="178"/>
      <c r="M13" s="184"/>
      <c r="N13" s="184"/>
      <c r="O13" s="184"/>
      <c r="P13" s="184"/>
      <c r="Q13" s="184"/>
      <c r="R13" s="178"/>
      <c r="S13" s="178"/>
      <c r="T13" s="178"/>
      <c r="U13" s="178"/>
    </row>
    <row r="14" spans="1:21" s="73" customFormat="1" ht="30.75" customHeight="1">
      <c r="A14" s="166"/>
      <c r="B14" s="166"/>
      <c r="C14" s="166"/>
      <c r="D14" s="166"/>
      <c r="E14" s="166">
        <v>326</v>
      </c>
      <c r="F14" s="175" t="s">
        <v>166</v>
      </c>
      <c r="G14" s="186" t="s">
        <v>167</v>
      </c>
      <c r="H14" s="185"/>
      <c r="I14" s="185"/>
      <c r="J14" s="185"/>
      <c r="K14" s="178"/>
      <c r="L14" s="178"/>
      <c r="M14" s="184"/>
      <c r="N14" s="184">
        <v>516430.61</v>
      </c>
      <c r="O14" s="184">
        <v>516430.61</v>
      </c>
      <c r="P14" s="184">
        <v>516430.61</v>
      </c>
      <c r="Q14" s="184">
        <v>516430.61</v>
      </c>
      <c r="R14" s="178"/>
      <c r="S14" s="178">
        <f>+O14/N14*100</f>
        <v>100</v>
      </c>
      <c r="T14" s="178"/>
      <c r="U14" s="178">
        <f>+P14/N14*100</f>
        <v>100</v>
      </c>
    </row>
    <row r="15" spans="1:21" s="73" customFormat="1" ht="15" customHeight="1">
      <c r="A15" s="166"/>
      <c r="B15" s="166"/>
      <c r="C15" s="166"/>
      <c r="D15" s="166"/>
      <c r="E15" s="166"/>
      <c r="F15" s="175"/>
      <c r="G15" s="167"/>
      <c r="H15" s="185"/>
      <c r="I15" s="185"/>
      <c r="J15" s="185"/>
      <c r="K15" s="178"/>
      <c r="L15" s="178"/>
      <c r="M15" s="176"/>
      <c r="N15" s="176"/>
      <c r="O15" s="176"/>
      <c r="P15" s="176"/>
      <c r="Q15" s="176"/>
      <c r="R15" s="178"/>
      <c r="S15" s="178"/>
      <c r="T15" s="178"/>
      <c r="U15" s="178"/>
    </row>
    <row r="16" spans="1:21" s="73" customFormat="1" ht="15" customHeight="1">
      <c r="A16" s="168"/>
      <c r="B16" s="168"/>
      <c r="C16" s="168"/>
      <c r="D16" s="168"/>
      <c r="E16" s="168"/>
      <c r="F16" s="170" t="s">
        <v>122</v>
      </c>
      <c r="G16" s="168"/>
      <c r="H16" s="168"/>
      <c r="I16" s="169"/>
      <c r="J16" s="169"/>
      <c r="K16" s="169"/>
      <c r="L16" s="169"/>
      <c r="M16" s="183">
        <f>SUBTOTAL(9,M12:M14)</f>
        <v>0</v>
      </c>
      <c r="N16" s="183">
        <f>SUBTOTAL(9,N12:N14)</f>
        <v>516430.61</v>
      </c>
      <c r="O16" s="183">
        <f>SUBTOTAL(9,O12:O14)</f>
        <v>516430.61</v>
      </c>
      <c r="P16" s="183">
        <f>SUBTOTAL(9,P12:P14)</f>
        <v>516430.61</v>
      </c>
      <c r="Q16" s="183">
        <f>SUBTOTAL(9,Q12:Q14)</f>
        <v>516430.61</v>
      </c>
      <c r="R16" s="179"/>
      <c r="S16" s="179"/>
      <c r="T16" s="180"/>
      <c r="U16" s="179"/>
    </row>
    <row r="17" spans="1:21" s="73" customFormat="1" ht="15" customHeight="1">
      <c r="A17" s="171"/>
      <c r="B17" s="171"/>
      <c r="C17" s="171"/>
      <c r="D17" s="171"/>
      <c r="E17" s="171"/>
      <c r="F17" s="171"/>
      <c r="G17" s="171"/>
      <c r="H17" s="171"/>
      <c r="I17" s="172"/>
      <c r="J17" s="172"/>
      <c r="K17" s="172"/>
      <c r="L17" s="172"/>
      <c r="M17" s="177"/>
      <c r="N17" s="177"/>
      <c r="O17" s="177"/>
      <c r="P17" s="177"/>
      <c r="Q17" s="177"/>
      <c r="R17" s="181"/>
      <c r="S17" s="181"/>
      <c r="T17" s="182"/>
      <c r="U17" s="181"/>
    </row>
    <row r="18" spans="1:6" ht="13.5">
      <c r="A18" s="33"/>
      <c r="B18" s="67"/>
      <c r="C18" s="33"/>
      <c r="D18" s="33"/>
      <c r="F18" s="33"/>
    </row>
    <row r="19" spans="2:15" ht="13.5">
      <c r="B19" s="34"/>
      <c r="C19" s="35"/>
      <c r="D19" s="35"/>
      <c r="N19" s="36"/>
      <c r="O19" s="36"/>
    </row>
    <row r="20" spans="2:15" ht="13.5">
      <c r="B20" s="37"/>
      <c r="C20" s="37"/>
      <c r="D20" s="37"/>
      <c r="N20" s="38"/>
      <c r="O20"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3385826771653544" bottom="0.35433070866141736" header="0.1968503937007874" footer="0.1968503937007874"/>
  <pageSetup fitToHeight="0" fitToWidth="1" horizontalDpi="600" verticalDpi="600" orientation="landscape" scale="52" r:id="rId2"/>
  <headerFooter alignWithMargins="0">
    <oddHeader>&amp;C&amp;G</oddHeader>
    <oddFooter>&amp;R&amp;"Gotham Rounded Book,Normal"INFORME DE AVANCE TRIMESTRAL ENERO-JUNIO</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4.00390625" style="32" bestFit="1" customWidth="1"/>
    <col min="15" max="17" width="11.574218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191</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15" customHeight="1">
      <c r="A13" s="166"/>
      <c r="B13" s="166"/>
      <c r="C13" s="166"/>
      <c r="D13" s="166">
        <v>2</v>
      </c>
      <c r="E13" s="166"/>
      <c r="F13" s="175"/>
      <c r="G13" s="186"/>
      <c r="H13" s="185"/>
      <c r="I13" s="185"/>
      <c r="J13" s="185"/>
      <c r="K13" s="178"/>
      <c r="L13" s="178"/>
      <c r="M13" s="184"/>
      <c r="N13" s="184"/>
      <c r="O13" s="184"/>
      <c r="P13" s="184"/>
      <c r="Q13" s="184"/>
      <c r="R13" s="178"/>
      <c r="S13" s="178"/>
      <c r="T13" s="178"/>
      <c r="U13" s="178"/>
    </row>
    <row r="14" spans="1:21" s="73" customFormat="1" ht="30" customHeight="1">
      <c r="A14" s="166"/>
      <c r="B14" s="166"/>
      <c r="C14" s="166"/>
      <c r="D14" s="166"/>
      <c r="E14" s="166">
        <v>320</v>
      </c>
      <c r="F14" s="175" t="s">
        <v>155</v>
      </c>
      <c r="G14" s="186" t="s">
        <v>156</v>
      </c>
      <c r="H14" s="185"/>
      <c r="I14" s="185"/>
      <c r="J14" s="185"/>
      <c r="K14" s="178"/>
      <c r="L14" s="178"/>
      <c r="M14" s="184"/>
      <c r="N14" s="184">
        <v>1313731.72</v>
      </c>
      <c r="O14" s="184">
        <v>14432</v>
      </c>
      <c r="P14" s="184">
        <v>14432</v>
      </c>
      <c r="Q14" s="184">
        <v>14432</v>
      </c>
      <c r="R14" s="178"/>
      <c r="S14" s="178">
        <f>+O14/N14*100</f>
        <v>1.098550014458051</v>
      </c>
      <c r="T14" s="178"/>
      <c r="U14" s="178">
        <f>+P14/N14*100</f>
        <v>1.098550014458051</v>
      </c>
    </row>
    <row r="15" spans="1:21" s="73" customFormat="1" ht="15" customHeight="1">
      <c r="A15" s="166"/>
      <c r="B15" s="166"/>
      <c r="C15" s="166"/>
      <c r="D15" s="166"/>
      <c r="E15" s="166"/>
      <c r="F15" s="175"/>
      <c r="G15" s="186"/>
      <c r="H15" s="185"/>
      <c r="I15" s="185"/>
      <c r="J15" s="185"/>
      <c r="K15" s="178"/>
      <c r="L15" s="178"/>
      <c r="M15" s="184"/>
      <c r="N15" s="184"/>
      <c r="O15" s="184"/>
      <c r="P15" s="184"/>
      <c r="Q15" s="184"/>
      <c r="R15" s="178"/>
      <c r="S15" s="178"/>
      <c r="T15" s="178"/>
      <c r="U15" s="178"/>
    </row>
    <row r="16" spans="1:21" s="73" customFormat="1" ht="24" customHeight="1">
      <c r="A16" s="166"/>
      <c r="B16" s="166"/>
      <c r="C16" s="166"/>
      <c r="D16" s="166">
        <v>3</v>
      </c>
      <c r="E16" s="166"/>
      <c r="F16" s="175" t="s">
        <v>165</v>
      </c>
      <c r="G16" s="186"/>
      <c r="H16" s="185"/>
      <c r="I16" s="185"/>
      <c r="J16" s="185"/>
      <c r="K16" s="178"/>
      <c r="L16" s="178"/>
      <c r="M16" s="184"/>
      <c r="N16" s="184"/>
      <c r="O16" s="184"/>
      <c r="P16" s="184"/>
      <c r="Q16" s="184"/>
      <c r="R16" s="178"/>
      <c r="S16" s="178"/>
      <c r="T16" s="178"/>
      <c r="U16" s="178"/>
    </row>
    <row r="17" spans="1:21" s="73" customFormat="1" ht="37.5" customHeight="1">
      <c r="A17" s="166"/>
      <c r="B17" s="166"/>
      <c r="C17" s="166"/>
      <c r="D17" s="166"/>
      <c r="E17" s="166">
        <v>327</v>
      </c>
      <c r="F17" s="175" t="s">
        <v>168</v>
      </c>
      <c r="G17" s="186" t="s">
        <v>169</v>
      </c>
      <c r="H17" s="185"/>
      <c r="I17" s="185"/>
      <c r="J17" s="185"/>
      <c r="K17" s="178"/>
      <c r="L17" s="178"/>
      <c r="M17" s="184"/>
      <c r="N17" s="184">
        <v>230595.08000000005</v>
      </c>
      <c r="O17" s="184">
        <v>117063.74</v>
      </c>
      <c r="P17" s="184">
        <v>117063.74</v>
      </c>
      <c r="Q17" s="184">
        <v>117063.74</v>
      </c>
      <c r="R17" s="178"/>
      <c r="S17" s="178">
        <f>+O17/N17*100</f>
        <v>50.76593134597667</v>
      </c>
      <c r="T17" s="178"/>
      <c r="U17" s="178">
        <f>+P17/N17*100</f>
        <v>50.76593134597667</v>
      </c>
    </row>
    <row r="18" spans="1:21" s="73" customFormat="1" ht="15" customHeight="1">
      <c r="A18" s="166"/>
      <c r="B18" s="166"/>
      <c r="C18" s="166"/>
      <c r="D18" s="166"/>
      <c r="E18" s="166"/>
      <c r="F18" s="175"/>
      <c r="G18" s="167"/>
      <c r="H18" s="185"/>
      <c r="I18" s="185"/>
      <c r="J18" s="185"/>
      <c r="K18" s="178"/>
      <c r="L18" s="178"/>
      <c r="M18" s="176"/>
      <c r="N18" s="176"/>
      <c r="O18" s="176"/>
      <c r="P18" s="176"/>
      <c r="Q18" s="176"/>
      <c r="R18" s="178"/>
      <c r="S18" s="178"/>
      <c r="T18" s="178"/>
      <c r="U18" s="178"/>
    </row>
    <row r="19" spans="1:21" s="73" customFormat="1" ht="15" customHeight="1">
      <c r="A19" s="168"/>
      <c r="B19" s="168"/>
      <c r="C19" s="168"/>
      <c r="D19" s="168"/>
      <c r="E19" s="168"/>
      <c r="F19" s="170" t="s">
        <v>122</v>
      </c>
      <c r="G19" s="168"/>
      <c r="H19" s="168"/>
      <c r="I19" s="169"/>
      <c r="J19" s="169"/>
      <c r="K19" s="169"/>
      <c r="L19" s="169"/>
      <c r="M19" s="183">
        <f>SUBTOTAL(9,M12:M17)</f>
        <v>0</v>
      </c>
      <c r="N19" s="183">
        <f>SUBTOTAL(9,N12:N17)</f>
        <v>1544326.8</v>
      </c>
      <c r="O19" s="183">
        <f>SUBTOTAL(9,O12:O17)</f>
        <v>131495.74</v>
      </c>
      <c r="P19" s="183">
        <f>SUBTOTAL(9,P12:P17)</f>
        <v>131495.74</v>
      </c>
      <c r="Q19" s="183">
        <f>SUBTOTAL(9,Q12:Q17)</f>
        <v>131495.74</v>
      </c>
      <c r="R19" s="179"/>
      <c r="S19" s="179"/>
      <c r="T19" s="180"/>
      <c r="U19" s="179"/>
    </row>
    <row r="20" spans="1:21" s="73" customFormat="1" ht="15" customHeight="1">
      <c r="A20" s="171"/>
      <c r="B20" s="171"/>
      <c r="C20" s="171"/>
      <c r="D20" s="171"/>
      <c r="E20" s="171"/>
      <c r="F20" s="171"/>
      <c r="G20" s="171"/>
      <c r="H20" s="171"/>
      <c r="I20" s="172"/>
      <c r="J20" s="172"/>
      <c r="K20" s="172"/>
      <c r="L20" s="172"/>
      <c r="M20" s="177"/>
      <c r="N20" s="177"/>
      <c r="O20" s="177"/>
      <c r="P20" s="177"/>
      <c r="Q20" s="177"/>
      <c r="R20" s="181"/>
      <c r="S20" s="181"/>
      <c r="T20" s="182"/>
      <c r="U20" s="181"/>
    </row>
    <row r="21" spans="1:6" ht="13.5">
      <c r="A21" s="33"/>
      <c r="B21" s="67"/>
      <c r="C21" s="33"/>
      <c r="D21" s="33"/>
      <c r="F21" s="33"/>
    </row>
    <row r="22" spans="2:15" ht="13.5">
      <c r="B22" s="34"/>
      <c r="C22" s="35"/>
      <c r="D22" s="35"/>
      <c r="N22" s="36"/>
      <c r="O22" s="36"/>
    </row>
    <row r="23" spans="2:15" ht="13.5">
      <c r="B23" s="37"/>
      <c r="C23" s="37"/>
      <c r="D23" s="37"/>
      <c r="N23" s="38"/>
      <c r="O23"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598425196850394" bottom="0.35433070866141736" header="0.1968503937007874" footer="0.1968503937007874"/>
  <pageSetup fitToHeight="0" fitToWidth="1" horizontalDpi="600" verticalDpi="600" orientation="landscape" scale="52" r:id="rId2"/>
  <headerFooter alignWithMargins="0">
    <oddHeader>&amp;C&amp;G</oddHeader>
    <oddFooter>&amp;R&amp;"Gotham Rounded Book,Normal"INFORME DE AVANCE TRIMESTRAL ENERO-JUNIO</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3.421875" style="32" bestFit="1" customWidth="1"/>
    <col min="15" max="17" width="12.4218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192</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15" customHeight="1">
      <c r="A13" s="166"/>
      <c r="B13" s="166"/>
      <c r="C13" s="166"/>
      <c r="D13" s="166">
        <v>2</v>
      </c>
      <c r="E13" s="166"/>
      <c r="F13" s="175"/>
      <c r="G13" s="186"/>
      <c r="H13" s="185"/>
      <c r="I13" s="185"/>
      <c r="J13" s="185"/>
      <c r="K13" s="178"/>
      <c r="L13" s="178"/>
      <c r="M13" s="184"/>
      <c r="N13" s="184"/>
      <c r="O13" s="184"/>
      <c r="P13" s="184"/>
      <c r="Q13" s="184"/>
      <c r="R13" s="178"/>
      <c r="S13" s="178"/>
      <c r="T13" s="178"/>
      <c r="U13" s="178"/>
    </row>
    <row r="14" spans="1:21" s="73" customFormat="1" ht="30" customHeight="1">
      <c r="A14" s="166"/>
      <c r="B14" s="166"/>
      <c r="C14" s="166"/>
      <c r="D14" s="166"/>
      <c r="E14" s="166">
        <v>320</v>
      </c>
      <c r="F14" s="175" t="s">
        <v>155</v>
      </c>
      <c r="G14" s="186" t="s">
        <v>156</v>
      </c>
      <c r="H14" s="185"/>
      <c r="I14" s="185"/>
      <c r="J14" s="185"/>
      <c r="K14" s="178"/>
      <c r="L14" s="178"/>
      <c r="M14" s="184"/>
      <c r="N14" s="184">
        <v>1479392.1199999999</v>
      </c>
      <c r="O14" s="184">
        <v>0</v>
      </c>
      <c r="P14" s="184">
        <v>0</v>
      </c>
      <c r="Q14" s="184">
        <v>0</v>
      </c>
      <c r="R14" s="178"/>
      <c r="S14" s="178">
        <f>+O14/N14*100</f>
        <v>0</v>
      </c>
      <c r="T14" s="178"/>
      <c r="U14" s="178">
        <f>+P14/N14*100</f>
        <v>0</v>
      </c>
    </row>
    <row r="15" spans="1:21" s="73" customFormat="1" ht="15" customHeight="1">
      <c r="A15" s="166"/>
      <c r="B15" s="166"/>
      <c r="C15" s="166"/>
      <c r="D15" s="166"/>
      <c r="E15" s="166"/>
      <c r="F15" s="175"/>
      <c r="G15" s="186"/>
      <c r="H15" s="185"/>
      <c r="I15" s="185"/>
      <c r="J15" s="185"/>
      <c r="K15" s="178"/>
      <c r="L15" s="178"/>
      <c r="M15" s="184"/>
      <c r="N15" s="184"/>
      <c r="O15" s="184"/>
      <c r="P15" s="184"/>
      <c r="Q15" s="184"/>
      <c r="R15" s="178"/>
      <c r="S15" s="178"/>
      <c r="T15" s="178"/>
      <c r="U15" s="178"/>
    </row>
    <row r="16" spans="1:21" s="73" customFormat="1" ht="24" customHeight="1">
      <c r="A16" s="166"/>
      <c r="B16" s="166"/>
      <c r="C16" s="166"/>
      <c r="D16" s="166">
        <v>3</v>
      </c>
      <c r="E16" s="166"/>
      <c r="F16" s="175" t="s">
        <v>165</v>
      </c>
      <c r="G16" s="186"/>
      <c r="H16" s="185"/>
      <c r="I16" s="185"/>
      <c r="J16" s="185"/>
      <c r="K16" s="178"/>
      <c r="L16" s="178"/>
      <c r="M16" s="184"/>
      <c r="N16" s="184"/>
      <c r="O16" s="184"/>
      <c r="P16" s="184"/>
      <c r="Q16" s="184"/>
      <c r="R16" s="178"/>
      <c r="S16" s="178"/>
      <c r="T16" s="178"/>
      <c r="U16" s="178"/>
    </row>
    <row r="17" spans="1:21" s="73" customFormat="1" ht="37.5" customHeight="1">
      <c r="A17" s="166"/>
      <c r="B17" s="166"/>
      <c r="C17" s="166"/>
      <c r="D17" s="166"/>
      <c r="E17" s="166">
        <v>326</v>
      </c>
      <c r="F17" s="175" t="s">
        <v>166</v>
      </c>
      <c r="G17" s="186" t="s">
        <v>167</v>
      </c>
      <c r="H17" s="185"/>
      <c r="I17" s="185"/>
      <c r="J17" s="185"/>
      <c r="K17" s="178"/>
      <c r="L17" s="178"/>
      <c r="M17" s="184"/>
      <c r="N17" s="184">
        <v>247644</v>
      </c>
      <c r="O17" s="184">
        <v>247544</v>
      </c>
      <c r="P17" s="184">
        <v>247544</v>
      </c>
      <c r="Q17" s="184">
        <v>247544</v>
      </c>
      <c r="R17" s="178"/>
      <c r="S17" s="178">
        <f>+O17/N17*100</f>
        <v>99.95961945373197</v>
      </c>
      <c r="T17" s="178"/>
      <c r="U17" s="178">
        <f>+P17/N17*100</f>
        <v>99.95961945373197</v>
      </c>
    </row>
    <row r="18" spans="1:21" s="73" customFormat="1" ht="15" customHeight="1">
      <c r="A18" s="166"/>
      <c r="B18" s="166"/>
      <c r="C18" s="166"/>
      <c r="D18" s="166"/>
      <c r="E18" s="166"/>
      <c r="F18" s="175"/>
      <c r="G18" s="167"/>
      <c r="H18" s="185"/>
      <c r="I18" s="185"/>
      <c r="J18" s="185"/>
      <c r="K18" s="178"/>
      <c r="L18" s="178"/>
      <c r="M18" s="176"/>
      <c r="N18" s="176"/>
      <c r="O18" s="176"/>
      <c r="P18" s="176"/>
      <c r="Q18" s="176"/>
      <c r="R18" s="178"/>
      <c r="S18" s="178"/>
      <c r="T18" s="178"/>
      <c r="U18" s="178"/>
    </row>
    <row r="19" spans="1:21" s="73" customFormat="1" ht="15" customHeight="1">
      <c r="A19" s="168"/>
      <c r="B19" s="168"/>
      <c r="C19" s="168"/>
      <c r="D19" s="168"/>
      <c r="E19" s="168"/>
      <c r="F19" s="170" t="s">
        <v>122</v>
      </c>
      <c r="G19" s="168"/>
      <c r="H19" s="168"/>
      <c r="I19" s="169"/>
      <c r="J19" s="169"/>
      <c r="K19" s="169"/>
      <c r="L19" s="169"/>
      <c r="M19" s="183">
        <f>SUBTOTAL(9,M12:M17)</f>
        <v>0</v>
      </c>
      <c r="N19" s="183">
        <f>SUBTOTAL(9,N12:N17)</f>
        <v>1727036.1199999999</v>
      </c>
      <c r="O19" s="183">
        <f>SUBTOTAL(9,O12:O17)</f>
        <v>247544</v>
      </c>
      <c r="P19" s="183">
        <f>SUBTOTAL(9,P12:P17)</f>
        <v>247544</v>
      </c>
      <c r="Q19" s="183">
        <f>SUBTOTAL(9,Q12:Q17)</f>
        <v>247544</v>
      </c>
      <c r="R19" s="179"/>
      <c r="S19" s="179"/>
      <c r="T19" s="180"/>
      <c r="U19" s="179"/>
    </row>
    <row r="20" spans="1:21" s="73" customFormat="1" ht="15" customHeight="1">
      <c r="A20" s="171"/>
      <c r="B20" s="171"/>
      <c r="C20" s="171"/>
      <c r="D20" s="171"/>
      <c r="E20" s="171"/>
      <c r="F20" s="171"/>
      <c r="G20" s="171"/>
      <c r="H20" s="171"/>
      <c r="I20" s="172"/>
      <c r="J20" s="172"/>
      <c r="K20" s="172"/>
      <c r="L20" s="172"/>
      <c r="M20" s="177"/>
      <c r="N20" s="177"/>
      <c r="O20" s="177"/>
      <c r="P20" s="177"/>
      <c r="Q20" s="177"/>
      <c r="R20" s="181"/>
      <c r="S20" s="181"/>
      <c r="T20" s="182"/>
      <c r="U20" s="181"/>
    </row>
    <row r="21" spans="1:6" ht="13.5">
      <c r="A21" s="33"/>
      <c r="B21" s="67"/>
      <c r="C21" s="33"/>
      <c r="D21" s="33"/>
      <c r="F21" s="33"/>
    </row>
    <row r="22" spans="2:15" ht="13.5">
      <c r="B22" s="34"/>
      <c r="C22" s="35"/>
      <c r="D22" s="35"/>
      <c r="N22" s="36"/>
      <c r="O22" s="36"/>
    </row>
    <row r="23" spans="2:15" ht="13.5">
      <c r="B23" s="37"/>
      <c r="C23" s="37"/>
      <c r="D23" s="37"/>
      <c r="N23" s="38"/>
      <c r="O23"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20472440944882" bottom="0.35433070866141736" header="0.1968503937007874" footer="0.1968503937007874"/>
  <pageSetup fitToHeight="0" fitToWidth="1" horizontalDpi="600" verticalDpi="600" orientation="landscape" scale="51" r:id="rId2"/>
  <headerFooter alignWithMargins="0">
    <oddHeader>&amp;C&amp;G</oddHeader>
    <oddFooter>&amp;R&amp;"Gotham Rounded Book,Normal"INFORME DE AVANCE TRIMESTRAL ENERO-JUNIO</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U38"/>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6.28125" style="32" bestFit="1" customWidth="1"/>
    <col min="15" max="15" width="15.28125" style="32" bestFit="1" customWidth="1"/>
    <col min="16" max="16" width="13.8515625" style="32" bestFit="1" customWidth="1"/>
    <col min="17" max="17" width="15.0039062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194</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27" customHeight="1">
      <c r="A12" s="166"/>
      <c r="B12" s="166"/>
      <c r="C12" s="166">
        <v>2</v>
      </c>
      <c r="D12" s="166"/>
      <c r="E12" s="166"/>
      <c r="F12" s="174" t="s">
        <v>143</v>
      </c>
      <c r="H12" s="167"/>
      <c r="I12" s="167"/>
      <c r="J12" s="167"/>
      <c r="K12" s="167"/>
      <c r="L12" s="167"/>
      <c r="M12" s="176"/>
      <c r="N12" s="176"/>
      <c r="O12" s="176"/>
      <c r="P12" s="176"/>
      <c r="Q12" s="176"/>
      <c r="R12" s="178"/>
      <c r="S12" s="178"/>
      <c r="T12" s="178"/>
      <c r="U12" s="178"/>
    </row>
    <row r="13" spans="1:21" s="73" customFormat="1" ht="15" customHeight="1">
      <c r="A13" s="166"/>
      <c r="B13" s="166"/>
      <c r="C13" s="166"/>
      <c r="D13" s="166">
        <v>6</v>
      </c>
      <c r="E13" s="166"/>
      <c r="F13" s="174" t="s">
        <v>144</v>
      </c>
      <c r="H13" s="167"/>
      <c r="I13" s="167"/>
      <c r="J13" s="167"/>
      <c r="K13" s="167"/>
      <c r="L13" s="167"/>
      <c r="M13" s="176"/>
      <c r="N13" s="176"/>
      <c r="O13" s="176"/>
      <c r="P13" s="176"/>
      <c r="Q13" s="176"/>
      <c r="R13" s="178"/>
      <c r="S13" s="178"/>
      <c r="T13" s="178"/>
      <c r="U13" s="178"/>
    </row>
    <row r="14" spans="1:21" s="73" customFormat="1" ht="30" customHeight="1">
      <c r="A14" s="166"/>
      <c r="B14" s="166"/>
      <c r="C14" s="166"/>
      <c r="D14" s="166"/>
      <c r="E14" s="166">
        <v>370</v>
      </c>
      <c r="F14" s="174" t="s">
        <v>147</v>
      </c>
      <c r="G14" s="186" t="s">
        <v>148</v>
      </c>
      <c r="H14" s="185"/>
      <c r="I14" s="185"/>
      <c r="J14" s="185"/>
      <c r="K14" s="178"/>
      <c r="L14" s="178"/>
      <c r="M14" s="184"/>
      <c r="N14" s="184">
        <v>126904</v>
      </c>
      <c r="O14" s="184">
        <v>0</v>
      </c>
      <c r="P14" s="184">
        <v>0</v>
      </c>
      <c r="Q14" s="184">
        <v>0</v>
      </c>
      <c r="R14" s="178"/>
      <c r="S14" s="178">
        <f>+O14/N14*100</f>
        <v>0</v>
      </c>
      <c r="T14" s="178"/>
      <c r="U14" s="178">
        <f>+P14/N14*100</f>
        <v>0</v>
      </c>
    </row>
    <row r="15" spans="1:21" s="73" customFormat="1" ht="15" customHeight="1">
      <c r="A15" s="166"/>
      <c r="B15" s="166"/>
      <c r="C15" s="166"/>
      <c r="D15" s="166"/>
      <c r="E15" s="166"/>
      <c r="F15" s="175"/>
      <c r="G15" s="186"/>
      <c r="H15" s="185"/>
      <c r="I15" s="185"/>
      <c r="J15" s="185"/>
      <c r="K15" s="178"/>
      <c r="L15" s="178"/>
      <c r="M15" s="184"/>
      <c r="N15" s="184"/>
      <c r="O15" s="184"/>
      <c r="P15" s="184"/>
      <c r="Q15" s="184"/>
      <c r="R15" s="178"/>
      <c r="S15" s="178"/>
      <c r="T15" s="178"/>
      <c r="U15" s="178"/>
    </row>
    <row r="16" spans="1:21" s="73" customFormat="1" ht="15" customHeight="1">
      <c r="A16" s="166"/>
      <c r="B16" s="166"/>
      <c r="C16" s="166">
        <v>3</v>
      </c>
      <c r="D16" s="166"/>
      <c r="E16" s="166"/>
      <c r="F16" s="175" t="s">
        <v>149</v>
      </c>
      <c r="G16" s="186"/>
      <c r="H16" s="185"/>
      <c r="I16" s="185"/>
      <c r="J16" s="185"/>
      <c r="K16" s="178"/>
      <c r="L16" s="178"/>
      <c r="M16" s="184"/>
      <c r="N16" s="184"/>
      <c r="O16" s="184"/>
      <c r="P16" s="184"/>
      <c r="Q16" s="184"/>
      <c r="R16" s="178"/>
      <c r="S16" s="178"/>
      <c r="T16" s="178"/>
      <c r="U16" s="178"/>
    </row>
    <row r="17" spans="1:21" s="73" customFormat="1" ht="27.75" customHeight="1">
      <c r="A17" s="166"/>
      <c r="B17" s="166"/>
      <c r="C17" s="166"/>
      <c r="D17" s="166">
        <v>1</v>
      </c>
      <c r="E17" s="166"/>
      <c r="F17" s="175" t="s">
        <v>150</v>
      </c>
      <c r="G17" s="186"/>
      <c r="H17" s="185"/>
      <c r="I17" s="185"/>
      <c r="J17" s="185"/>
      <c r="K17" s="178"/>
      <c r="L17" s="178"/>
      <c r="M17" s="184"/>
      <c r="N17" s="184"/>
      <c r="O17" s="184"/>
      <c r="P17" s="184"/>
      <c r="Q17" s="184"/>
      <c r="R17" s="178"/>
      <c r="S17" s="178"/>
      <c r="T17" s="178"/>
      <c r="U17" s="178"/>
    </row>
    <row r="18" spans="1:21" s="73" customFormat="1" ht="30.75" customHeight="1">
      <c r="A18" s="166"/>
      <c r="B18" s="166"/>
      <c r="C18" s="166"/>
      <c r="D18" s="166"/>
      <c r="E18" s="166">
        <v>328</v>
      </c>
      <c r="F18" s="175" t="s">
        <v>151</v>
      </c>
      <c r="G18" s="186" t="s">
        <v>152</v>
      </c>
      <c r="H18" s="185"/>
      <c r="I18" s="185"/>
      <c r="J18" s="185"/>
      <c r="K18" s="178"/>
      <c r="L18" s="178"/>
      <c r="M18" s="184"/>
      <c r="N18" s="184">
        <v>7800749.9</v>
      </c>
      <c r="O18" s="184">
        <v>732540</v>
      </c>
      <c r="P18" s="184">
        <v>732540</v>
      </c>
      <c r="Q18" s="184">
        <v>732540</v>
      </c>
      <c r="R18" s="178"/>
      <c r="S18" s="178">
        <f>+O18/N18*100</f>
        <v>9.390635636196976</v>
      </c>
      <c r="T18" s="178"/>
      <c r="U18" s="178">
        <f>+P18/N18*100</f>
        <v>9.390635636196976</v>
      </c>
    </row>
    <row r="19" spans="1:21" s="73" customFormat="1" ht="15" customHeight="1">
      <c r="A19" s="166"/>
      <c r="B19" s="166"/>
      <c r="C19" s="166"/>
      <c r="D19" s="166"/>
      <c r="E19" s="166">
        <v>331</v>
      </c>
      <c r="F19" s="175" t="s">
        <v>153</v>
      </c>
      <c r="G19" s="186" t="s">
        <v>148</v>
      </c>
      <c r="H19" s="185"/>
      <c r="I19" s="185"/>
      <c r="J19" s="185"/>
      <c r="K19" s="178"/>
      <c r="L19" s="178"/>
      <c r="M19" s="184"/>
      <c r="N19" s="184">
        <v>25260820.21</v>
      </c>
      <c r="O19" s="184">
        <v>0</v>
      </c>
      <c r="P19" s="184">
        <v>0</v>
      </c>
      <c r="Q19" s="184">
        <v>0</v>
      </c>
      <c r="R19" s="178"/>
      <c r="S19" s="178">
        <f>+O19/N19*100</f>
        <v>0</v>
      </c>
      <c r="T19" s="178"/>
      <c r="U19" s="178">
        <f>+P19/N19*100</f>
        <v>0</v>
      </c>
    </row>
    <row r="20" spans="1:21" s="73" customFormat="1" ht="15" customHeight="1">
      <c r="A20" s="166"/>
      <c r="B20" s="166"/>
      <c r="C20" s="166"/>
      <c r="D20" s="166"/>
      <c r="E20" s="166"/>
      <c r="F20" s="175"/>
      <c r="G20" s="186"/>
      <c r="H20" s="185"/>
      <c r="I20" s="185"/>
      <c r="J20" s="185"/>
      <c r="K20" s="178"/>
      <c r="L20" s="178"/>
      <c r="M20" s="184"/>
      <c r="N20" s="184"/>
      <c r="O20" s="184"/>
      <c r="P20" s="184"/>
      <c r="Q20" s="184"/>
      <c r="R20" s="178"/>
      <c r="S20" s="178"/>
      <c r="T20" s="178"/>
      <c r="U20" s="178"/>
    </row>
    <row r="21" spans="1:21" s="73" customFormat="1" ht="15" customHeight="1">
      <c r="A21" s="166"/>
      <c r="B21" s="166"/>
      <c r="C21" s="166"/>
      <c r="D21" s="166">
        <v>2</v>
      </c>
      <c r="E21" s="166"/>
      <c r="F21" s="175"/>
      <c r="G21" s="186"/>
      <c r="H21" s="185"/>
      <c r="I21" s="185"/>
      <c r="J21" s="185"/>
      <c r="K21" s="178"/>
      <c r="L21" s="178"/>
      <c r="M21" s="184"/>
      <c r="N21" s="184"/>
      <c r="O21" s="184"/>
      <c r="P21" s="184"/>
      <c r="Q21" s="184"/>
      <c r="R21" s="178"/>
      <c r="S21" s="178"/>
      <c r="T21" s="178"/>
      <c r="U21" s="178"/>
    </row>
    <row r="22" spans="1:21" s="73" customFormat="1" ht="30" customHeight="1">
      <c r="A22" s="166"/>
      <c r="B22" s="166"/>
      <c r="C22" s="166"/>
      <c r="D22" s="166"/>
      <c r="E22" s="166">
        <v>320</v>
      </c>
      <c r="F22" s="175" t="s">
        <v>155</v>
      </c>
      <c r="G22" s="186" t="s">
        <v>156</v>
      </c>
      <c r="H22" s="185"/>
      <c r="I22" s="185"/>
      <c r="J22" s="185"/>
      <c r="K22" s="178"/>
      <c r="L22" s="178"/>
      <c r="M22" s="184"/>
      <c r="N22" s="184">
        <v>359331279.46</v>
      </c>
      <c r="O22" s="184">
        <v>62901808.66</v>
      </c>
      <c r="P22" s="184">
        <v>54797119.37</v>
      </c>
      <c r="Q22" s="184">
        <v>54217119.36999999</v>
      </c>
      <c r="R22" s="178"/>
      <c r="S22" s="178">
        <f aca="true" t="shared" si="0" ref="S22:S27">+O22/N22*100</f>
        <v>17.505241612844923</v>
      </c>
      <c r="T22" s="178"/>
      <c r="U22" s="178">
        <f aca="true" t="shared" si="1" ref="U22:U27">+P22/N22*100</f>
        <v>15.24974932667945</v>
      </c>
    </row>
    <row r="23" spans="1:21" s="73" customFormat="1" ht="30" customHeight="1">
      <c r="A23" s="166"/>
      <c r="B23" s="166"/>
      <c r="C23" s="166"/>
      <c r="D23" s="166"/>
      <c r="E23" s="166">
        <v>321</v>
      </c>
      <c r="F23" s="175" t="s">
        <v>157</v>
      </c>
      <c r="G23" s="186" t="s">
        <v>156</v>
      </c>
      <c r="H23" s="185"/>
      <c r="I23" s="185"/>
      <c r="J23" s="185"/>
      <c r="K23" s="178"/>
      <c r="L23" s="178"/>
      <c r="M23" s="184"/>
      <c r="N23" s="184">
        <v>2555756.6300000004</v>
      </c>
      <c r="O23" s="184">
        <v>2463366.6300000004</v>
      </c>
      <c r="P23" s="184">
        <v>2463366.6300000004</v>
      </c>
      <c r="Q23" s="184">
        <v>2463366.6300000004</v>
      </c>
      <c r="R23" s="178"/>
      <c r="S23" s="178">
        <f t="shared" si="0"/>
        <v>96.38502356149615</v>
      </c>
      <c r="T23" s="178"/>
      <c r="U23" s="178">
        <f t="shared" si="1"/>
        <v>96.38502356149615</v>
      </c>
    </row>
    <row r="24" spans="1:21" s="73" customFormat="1" ht="27" customHeight="1">
      <c r="A24" s="166"/>
      <c r="B24" s="166"/>
      <c r="C24" s="166"/>
      <c r="D24" s="166"/>
      <c r="E24" s="166">
        <v>323</v>
      </c>
      <c r="F24" s="175" t="s">
        <v>160</v>
      </c>
      <c r="G24" s="186" t="s">
        <v>161</v>
      </c>
      <c r="H24" s="185"/>
      <c r="I24" s="185"/>
      <c r="J24" s="185"/>
      <c r="K24" s="178"/>
      <c r="L24" s="178"/>
      <c r="M24" s="184"/>
      <c r="N24" s="184">
        <v>6650253.93</v>
      </c>
      <c r="O24" s="184">
        <v>0</v>
      </c>
      <c r="P24" s="184">
        <v>0</v>
      </c>
      <c r="Q24" s="184">
        <v>0</v>
      </c>
      <c r="R24" s="178"/>
      <c r="S24" s="178">
        <f t="shared" si="0"/>
        <v>0</v>
      </c>
      <c r="T24" s="178"/>
      <c r="U24" s="178">
        <f t="shared" si="1"/>
        <v>0</v>
      </c>
    </row>
    <row r="25" spans="1:21" s="73" customFormat="1" ht="15" customHeight="1">
      <c r="A25" s="166"/>
      <c r="B25" s="166"/>
      <c r="C25" s="166"/>
      <c r="D25" s="166"/>
      <c r="E25" s="166">
        <v>325</v>
      </c>
      <c r="F25" s="175" t="s">
        <v>162</v>
      </c>
      <c r="G25" s="186" t="s">
        <v>161</v>
      </c>
      <c r="H25" s="185"/>
      <c r="I25" s="185"/>
      <c r="J25" s="185"/>
      <c r="K25" s="178"/>
      <c r="L25" s="178"/>
      <c r="M25" s="184"/>
      <c r="N25" s="184">
        <v>4317786.7</v>
      </c>
      <c r="O25" s="184">
        <v>0</v>
      </c>
      <c r="P25" s="184">
        <v>0</v>
      </c>
      <c r="Q25" s="184">
        <v>0</v>
      </c>
      <c r="R25" s="178"/>
      <c r="S25" s="178">
        <f t="shared" si="0"/>
        <v>0</v>
      </c>
      <c r="T25" s="178"/>
      <c r="U25" s="178">
        <f t="shared" si="1"/>
        <v>0</v>
      </c>
    </row>
    <row r="26" spans="1:21" s="73" customFormat="1" ht="15" customHeight="1">
      <c r="A26" s="166"/>
      <c r="B26" s="166"/>
      <c r="C26" s="166"/>
      <c r="D26" s="166"/>
      <c r="E26" s="166">
        <v>329</v>
      </c>
      <c r="F26" s="175" t="s">
        <v>163</v>
      </c>
      <c r="G26" s="186" t="s">
        <v>146</v>
      </c>
      <c r="H26" s="185"/>
      <c r="I26" s="185"/>
      <c r="J26" s="185"/>
      <c r="K26" s="178"/>
      <c r="L26" s="178"/>
      <c r="M26" s="184"/>
      <c r="N26" s="184">
        <v>54935563.59</v>
      </c>
      <c r="O26" s="184">
        <v>1225059.76</v>
      </c>
      <c r="P26" s="184">
        <v>1225059.76</v>
      </c>
      <c r="Q26" s="184">
        <v>1225059.76</v>
      </c>
      <c r="R26" s="178"/>
      <c r="S26" s="178">
        <f t="shared" si="0"/>
        <v>2.2299939782960547</v>
      </c>
      <c r="T26" s="178"/>
      <c r="U26" s="178">
        <f t="shared" si="1"/>
        <v>2.2299939782960547</v>
      </c>
    </row>
    <row r="27" spans="1:21" s="73" customFormat="1" ht="28.5" customHeight="1">
      <c r="A27" s="166"/>
      <c r="B27" s="166"/>
      <c r="C27" s="166"/>
      <c r="D27" s="166"/>
      <c r="E27" s="166">
        <v>380</v>
      </c>
      <c r="F27" s="175" t="s">
        <v>164</v>
      </c>
      <c r="G27" s="186" t="s">
        <v>156</v>
      </c>
      <c r="H27" s="185"/>
      <c r="I27" s="185"/>
      <c r="J27" s="185"/>
      <c r="K27" s="178"/>
      <c r="L27" s="178"/>
      <c r="M27" s="184"/>
      <c r="N27" s="184">
        <v>3455659.93</v>
      </c>
      <c r="O27" s="184">
        <v>246801.6</v>
      </c>
      <c r="P27" s="184">
        <v>246801.6</v>
      </c>
      <c r="Q27" s="184">
        <v>246801.6</v>
      </c>
      <c r="R27" s="178"/>
      <c r="S27" s="178">
        <f t="shared" si="0"/>
        <v>7.141952767325689</v>
      </c>
      <c r="T27" s="178"/>
      <c r="U27" s="178">
        <f t="shared" si="1"/>
        <v>7.141952767325689</v>
      </c>
    </row>
    <row r="28" spans="1:21" s="73" customFormat="1" ht="15" customHeight="1">
      <c r="A28" s="166"/>
      <c r="B28" s="166"/>
      <c r="C28" s="166"/>
      <c r="D28" s="166"/>
      <c r="E28" s="166"/>
      <c r="F28" s="175"/>
      <c r="G28" s="186"/>
      <c r="H28" s="185"/>
      <c r="I28" s="185"/>
      <c r="J28" s="185"/>
      <c r="K28" s="178"/>
      <c r="L28" s="178"/>
      <c r="M28" s="184"/>
      <c r="N28" s="184"/>
      <c r="O28" s="184"/>
      <c r="P28" s="184"/>
      <c r="Q28" s="184"/>
      <c r="R28" s="178"/>
      <c r="S28" s="178"/>
      <c r="T28" s="178"/>
      <c r="U28" s="178"/>
    </row>
    <row r="29" spans="1:21" s="73" customFormat="1" ht="24" customHeight="1">
      <c r="A29" s="166"/>
      <c r="B29" s="166"/>
      <c r="C29" s="166"/>
      <c r="D29" s="166">
        <v>3</v>
      </c>
      <c r="E29" s="166"/>
      <c r="F29" s="175" t="s">
        <v>165</v>
      </c>
      <c r="G29" s="186"/>
      <c r="H29" s="185"/>
      <c r="I29" s="185"/>
      <c r="J29" s="185"/>
      <c r="K29" s="178"/>
      <c r="L29" s="178"/>
      <c r="M29" s="184"/>
      <c r="N29" s="184"/>
      <c r="O29" s="184"/>
      <c r="P29" s="184"/>
      <c r="Q29" s="184"/>
      <c r="R29" s="178"/>
      <c r="S29" s="178"/>
      <c r="T29" s="178"/>
      <c r="U29" s="178"/>
    </row>
    <row r="30" spans="1:21" s="73" customFormat="1" ht="27" customHeight="1">
      <c r="A30" s="166"/>
      <c r="B30" s="166"/>
      <c r="C30" s="166"/>
      <c r="D30" s="166"/>
      <c r="E30" s="166">
        <v>326</v>
      </c>
      <c r="F30" s="175" t="s">
        <v>166</v>
      </c>
      <c r="G30" s="186" t="s">
        <v>167</v>
      </c>
      <c r="H30" s="185"/>
      <c r="I30" s="185"/>
      <c r="J30" s="185"/>
      <c r="K30" s="178"/>
      <c r="L30" s="178"/>
      <c r="M30" s="184"/>
      <c r="N30" s="184">
        <v>36783714.559999995</v>
      </c>
      <c r="O30" s="184">
        <v>8571278.75</v>
      </c>
      <c r="P30" s="184">
        <v>8571278.75</v>
      </c>
      <c r="Q30" s="184">
        <v>11848526.750000002</v>
      </c>
      <c r="R30" s="178"/>
      <c r="S30" s="178">
        <f>+O30/N30*100</f>
        <v>23.301830314116057</v>
      </c>
      <c r="T30" s="178"/>
      <c r="U30" s="178">
        <f>+P30/N30*100</f>
        <v>23.301830314116057</v>
      </c>
    </row>
    <row r="31" spans="1:21" s="73" customFormat="1" ht="37.5" customHeight="1">
      <c r="A31" s="166"/>
      <c r="B31" s="166"/>
      <c r="C31" s="166"/>
      <c r="D31" s="166"/>
      <c r="E31" s="166">
        <v>327</v>
      </c>
      <c r="F31" s="175" t="s">
        <v>168</v>
      </c>
      <c r="G31" s="186" t="s">
        <v>169</v>
      </c>
      <c r="H31" s="185"/>
      <c r="I31" s="185"/>
      <c r="J31" s="185"/>
      <c r="K31" s="178"/>
      <c r="L31" s="178"/>
      <c r="M31" s="184"/>
      <c r="N31" s="184">
        <v>18928144.16</v>
      </c>
      <c r="O31" s="184">
        <v>2590182.76</v>
      </c>
      <c r="P31" s="184">
        <v>2590182.76</v>
      </c>
      <c r="Q31" s="184">
        <v>2590182.76</v>
      </c>
      <c r="R31" s="178"/>
      <c r="S31" s="178">
        <f>+O31/N31*100</f>
        <v>13.684293283615817</v>
      </c>
      <c r="T31" s="178"/>
      <c r="U31" s="178">
        <f>+P31/N31*100</f>
        <v>13.684293283615817</v>
      </c>
    </row>
    <row r="32" spans="1:21" s="73" customFormat="1" ht="28.5" customHeight="1">
      <c r="A32" s="166"/>
      <c r="B32" s="166"/>
      <c r="C32" s="166"/>
      <c r="D32" s="166"/>
      <c r="E32" s="166">
        <v>397</v>
      </c>
      <c r="F32" s="175" t="s">
        <v>170</v>
      </c>
      <c r="G32" s="186" t="s">
        <v>171</v>
      </c>
      <c r="H32" s="185"/>
      <c r="I32" s="185"/>
      <c r="J32" s="185"/>
      <c r="K32" s="178"/>
      <c r="L32" s="178"/>
      <c r="M32" s="184"/>
      <c r="N32" s="184">
        <v>5924007.239999999</v>
      </c>
      <c r="O32" s="184">
        <v>725398.88</v>
      </c>
      <c r="P32" s="184">
        <v>725398.88</v>
      </c>
      <c r="Q32" s="184">
        <v>725398.88</v>
      </c>
      <c r="R32" s="178"/>
      <c r="S32" s="178">
        <f>+O32/N32*100</f>
        <v>12.245070787590734</v>
      </c>
      <c r="T32" s="178"/>
      <c r="U32" s="178">
        <f>+P32/N32*100</f>
        <v>12.245070787590734</v>
      </c>
    </row>
    <row r="33" spans="1:21" s="73" customFormat="1" ht="18" customHeight="1">
      <c r="A33" s="166"/>
      <c r="B33" s="166"/>
      <c r="C33" s="166"/>
      <c r="D33" s="166"/>
      <c r="E33" s="166"/>
      <c r="F33" s="175"/>
      <c r="G33" s="167"/>
      <c r="H33" s="185"/>
      <c r="I33" s="185"/>
      <c r="J33" s="185"/>
      <c r="K33" s="178"/>
      <c r="L33" s="178"/>
      <c r="M33" s="184"/>
      <c r="N33" s="184"/>
      <c r="O33" s="184"/>
      <c r="P33" s="184"/>
      <c r="Q33" s="184"/>
      <c r="R33" s="178"/>
      <c r="S33" s="178"/>
      <c r="T33" s="178"/>
      <c r="U33" s="178"/>
    </row>
    <row r="34" spans="1:21" s="73" customFormat="1" ht="15" customHeight="1">
      <c r="A34" s="168"/>
      <c r="B34" s="168"/>
      <c r="C34" s="168"/>
      <c r="D34" s="168"/>
      <c r="E34" s="168"/>
      <c r="F34" s="170" t="s">
        <v>122</v>
      </c>
      <c r="G34" s="168"/>
      <c r="H34" s="168"/>
      <c r="I34" s="169"/>
      <c r="J34" s="169"/>
      <c r="K34" s="169"/>
      <c r="L34" s="169"/>
      <c r="M34" s="183">
        <f>SUBTOTAL(9,M13:M33)</f>
        <v>0</v>
      </c>
      <c r="N34" s="183">
        <f>SUBTOTAL(9,N13:N33)</f>
        <v>526070640.31</v>
      </c>
      <c r="O34" s="183">
        <f>SUBTOTAL(9,O13:O33)</f>
        <v>79456437.03999999</v>
      </c>
      <c r="P34" s="183">
        <f>SUBTOTAL(9,P13:P33)</f>
        <v>71351747.75</v>
      </c>
      <c r="Q34" s="183">
        <f>SUBTOTAL(9,Q13:Q33)</f>
        <v>74048995.75</v>
      </c>
      <c r="R34" s="179"/>
      <c r="S34" s="179"/>
      <c r="T34" s="180"/>
      <c r="U34" s="179"/>
    </row>
    <row r="35" spans="1:21" s="73" customFormat="1" ht="15" customHeight="1">
      <c r="A35" s="171"/>
      <c r="B35" s="171"/>
      <c r="C35" s="171"/>
      <c r="D35" s="171"/>
      <c r="E35" s="171"/>
      <c r="F35" s="171"/>
      <c r="G35" s="171"/>
      <c r="H35" s="171"/>
      <c r="I35" s="172"/>
      <c r="J35" s="172"/>
      <c r="K35" s="172"/>
      <c r="L35" s="172"/>
      <c r="M35" s="177"/>
      <c r="N35" s="177"/>
      <c r="O35" s="177"/>
      <c r="P35" s="177"/>
      <c r="Q35" s="177"/>
      <c r="R35" s="181"/>
      <c r="S35" s="181"/>
      <c r="T35" s="182"/>
      <c r="U35" s="181"/>
    </row>
    <row r="36" spans="1:6" ht="13.5">
      <c r="A36" s="33"/>
      <c r="B36" s="67"/>
      <c r="C36" s="33"/>
      <c r="D36" s="33"/>
      <c r="F36" s="33"/>
    </row>
    <row r="37" spans="2:15" ht="13.5">
      <c r="B37" s="34"/>
      <c r="C37" s="35"/>
      <c r="D37" s="35"/>
      <c r="N37" s="36"/>
      <c r="O37" s="36"/>
    </row>
    <row r="38" spans="2:15" ht="13.5">
      <c r="B38" s="37"/>
      <c r="C38" s="37"/>
      <c r="D38" s="37"/>
      <c r="N38" s="38"/>
      <c r="O38"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598425196850394" bottom="0.35433070866141736" header="0.1968503937007874" footer="0.1968503937007874"/>
  <pageSetup fitToHeight="0" fitToWidth="1" horizontalDpi="600" verticalDpi="600" orientation="landscape" scale="49" r:id="rId2"/>
  <headerFooter alignWithMargins="0">
    <oddHeader>&amp;C&amp;G</oddHeader>
    <oddFooter>&amp;R&amp;"Gotham Rounded Book,Normal"INFORME DE AVANCE TRIMESTRAL ENERO-JUNIO</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U30"/>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4" width="16.00390625" style="32" bestFit="1" customWidth="1"/>
    <col min="15" max="15" width="15.28125" style="32" bestFit="1" customWidth="1"/>
    <col min="16" max="16" width="15.8515625" style="32" bestFit="1" customWidth="1"/>
    <col min="17" max="17" width="14.851562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193</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27.75" customHeight="1">
      <c r="A13" s="166"/>
      <c r="B13" s="166"/>
      <c r="C13" s="166"/>
      <c r="D13" s="166">
        <v>1</v>
      </c>
      <c r="E13" s="166"/>
      <c r="F13" s="175" t="s">
        <v>150</v>
      </c>
      <c r="G13" s="186"/>
      <c r="H13" s="185"/>
      <c r="I13" s="185"/>
      <c r="J13" s="185"/>
      <c r="K13" s="178"/>
      <c r="L13" s="178"/>
      <c r="M13" s="184"/>
      <c r="N13" s="184"/>
      <c r="O13" s="184"/>
      <c r="P13" s="184"/>
      <c r="Q13" s="184"/>
      <c r="R13" s="178"/>
      <c r="S13" s="178"/>
      <c r="T13" s="178"/>
      <c r="U13" s="178"/>
    </row>
    <row r="14" spans="1:21" s="73" customFormat="1" ht="30.75" customHeight="1">
      <c r="A14" s="166"/>
      <c r="B14" s="166"/>
      <c r="C14" s="166"/>
      <c r="D14" s="166"/>
      <c r="E14" s="166">
        <v>328</v>
      </c>
      <c r="F14" s="175" t="s">
        <v>151</v>
      </c>
      <c r="G14" s="186" t="s">
        <v>152</v>
      </c>
      <c r="H14" s="185"/>
      <c r="I14" s="185"/>
      <c r="J14" s="185"/>
      <c r="K14" s="178"/>
      <c r="L14" s="178"/>
      <c r="M14" s="184"/>
      <c r="N14" s="184">
        <v>221500</v>
      </c>
      <c r="O14" s="184">
        <v>0</v>
      </c>
      <c r="P14" s="184">
        <v>0</v>
      </c>
      <c r="Q14" s="184">
        <v>0</v>
      </c>
      <c r="R14" s="178"/>
      <c r="S14" s="178">
        <f>+O14/N14*100</f>
        <v>0</v>
      </c>
      <c r="T14" s="178"/>
      <c r="U14" s="178">
        <f>+P14/N14*100</f>
        <v>0</v>
      </c>
    </row>
    <row r="15" spans="1:21" s="73" customFormat="1" ht="15" customHeight="1">
      <c r="A15" s="166"/>
      <c r="B15" s="166"/>
      <c r="C15" s="166"/>
      <c r="D15" s="166"/>
      <c r="E15" s="166">
        <v>331</v>
      </c>
      <c r="F15" s="175" t="s">
        <v>153</v>
      </c>
      <c r="G15" s="186" t="s">
        <v>148</v>
      </c>
      <c r="H15" s="185"/>
      <c r="I15" s="185"/>
      <c r="J15" s="185"/>
      <c r="K15" s="178"/>
      <c r="L15" s="178"/>
      <c r="M15" s="184"/>
      <c r="N15" s="184">
        <v>26312113</v>
      </c>
      <c r="O15" s="184">
        <v>0</v>
      </c>
      <c r="P15" s="184">
        <v>0</v>
      </c>
      <c r="Q15" s="184">
        <v>0</v>
      </c>
      <c r="R15" s="178"/>
      <c r="S15" s="178">
        <f>+O15/N15*100</f>
        <v>0</v>
      </c>
      <c r="T15" s="178"/>
      <c r="U15" s="178">
        <f>+P15/N15*100</f>
        <v>0</v>
      </c>
    </row>
    <row r="16" spans="1:21" s="73" customFormat="1" ht="15" customHeight="1">
      <c r="A16" s="166"/>
      <c r="B16" s="166"/>
      <c r="C16" s="166"/>
      <c r="D16" s="166"/>
      <c r="E16" s="166"/>
      <c r="F16" s="175"/>
      <c r="G16" s="186"/>
      <c r="H16" s="185"/>
      <c r="I16" s="185"/>
      <c r="J16" s="185"/>
      <c r="K16" s="178"/>
      <c r="L16" s="178"/>
      <c r="M16" s="184"/>
      <c r="N16" s="184"/>
      <c r="O16" s="184"/>
      <c r="P16" s="184"/>
      <c r="Q16" s="184"/>
      <c r="R16" s="178"/>
      <c r="S16" s="178"/>
      <c r="T16" s="178"/>
      <c r="U16" s="178"/>
    </row>
    <row r="17" spans="1:21" s="73" customFormat="1" ht="15" customHeight="1">
      <c r="A17" s="166"/>
      <c r="B17" s="166"/>
      <c r="C17" s="166"/>
      <c r="D17" s="166">
        <v>2</v>
      </c>
      <c r="E17" s="166"/>
      <c r="F17" s="175"/>
      <c r="G17" s="186"/>
      <c r="H17" s="185"/>
      <c r="I17" s="185"/>
      <c r="J17" s="185"/>
      <c r="K17" s="178"/>
      <c r="L17" s="178"/>
      <c r="M17" s="184"/>
      <c r="N17" s="184"/>
      <c r="O17" s="184"/>
      <c r="P17" s="184"/>
      <c r="Q17" s="184"/>
      <c r="R17" s="178"/>
      <c r="S17" s="178"/>
      <c r="T17" s="178"/>
      <c r="U17" s="178"/>
    </row>
    <row r="18" spans="1:21" s="73" customFormat="1" ht="30" customHeight="1">
      <c r="A18" s="166"/>
      <c r="B18" s="166"/>
      <c r="C18" s="166"/>
      <c r="D18" s="166"/>
      <c r="E18" s="166">
        <v>320</v>
      </c>
      <c r="F18" s="175" t="s">
        <v>155</v>
      </c>
      <c r="G18" s="186" t="s">
        <v>156</v>
      </c>
      <c r="H18" s="185"/>
      <c r="I18" s="185"/>
      <c r="J18" s="185"/>
      <c r="K18" s="178"/>
      <c r="L18" s="178"/>
      <c r="M18" s="184">
        <v>108671066</v>
      </c>
      <c r="N18" s="184">
        <v>731639857.9499999</v>
      </c>
      <c r="O18" s="184">
        <v>84495935.85000001</v>
      </c>
      <c r="P18" s="184">
        <v>84494806.2</v>
      </c>
      <c r="Q18" s="184">
        <v>84161240.65</v>
      </c>
      <c r="R18" s="178">
        <f>+O18/M18*100</f>
        <v>77.75384834266741</v>
      </c>
      <c r="S18" s="178">
        <f>+O18/N18*100</f>
        <v>11.548842635056992</v>
      </c>
      <c r="T18" s="178">
        <f>+P18/M18*100</f>
        <v>77.75280882953702</v>
      </c>
      <c r="U18" s="178">
        <f>+P18/N18*100</f>
        <v>11.548688235322242</v>
      </c>
    </row>
    <row r="19" spans="1:21" s="73" customFormat="1" ht="27" customHeight="1">
      <c r="A19" s="166"/>
      <c r="B19" s="166"/>
      <c r="C19" s="166"/>
      <c r="D19" s="166"/>
      <c r="E19" s="166">
        <v>323</v>
      </c>
      <c r="F19" s="175" t="s">
        <v>160</v>
      </c>
      <c r="G19" s="186" t="s">
        <v>161</v>
      </c>
      <c r="H19" s="185"/>
      <c r="I19" s="185"/>
      <c r="J19" s="185"/>
      <c r="K19" s="178"/>
      <c r="L19" s="178"/>
      <c r="M19" s="184"/>
      <c r="N19" s="184">
        <v>1456650</v>
      </c>
      <c r="O19" s="184">
        <v>0</v>
      </c>
      <c r="P19" s="184">
        <v>0</v>
      </c>
      <c r="Q19" s="184">
        <v>0</v>
      </c>
      <c r="R19" s="178"/>
      <c r="S19" s="178">
        <f>+O19/N19*100</f>
        <v>0</v>
      </c>
      <c r="T19" s="178"/>
      <c r="U19" s="178">
        <f>+P19/N19*100</f>
        <v>0</v>
      </c>
    </row>
    <row r="20" spans="1:21" s="73" customFormat="1" ht="15" customHeight="1">
      <c r="A20" s="166"/>
      <c r="B20" s="166"/>
      <c r="C20" s="166"/>
      <c r="D20" s="166"/>
      <c r="E20" s="166">
        <v>329</v>
      </c>
      <c r="F20" s="175" t="s">
        <v>163</v>
      </c>
      <c r="G20" s="186" t="s">
        <v>146</v>
      </c>
      <c r="H20" s="185"/>
      <c r="I20" s="185"/>
      <c r="J20" s="185"/>
      <c r="K20" s="178"/>
      <c r="L20" s="178"/>
      <c r="M20" s="184"/>
      <c r="N20" s="184">
        <v>4710700</v>
      </c>
      <c r="O20" s="184">
        <v>0</v>
      </c>
      <c r="P20" s="184">
        <v>0</v>
      </c>
      <c r="Q20" s="184">
        <v>0</v>
      </c>
      <c r="R20" s="178"/>
      <c r="S20" s="178">
        <f>+O20/N20*100</f>
        <v>0</v>
      </c>
      <c r="T20" s="178"/>
      <c r="U20" s="178">
        <f>+P20/N20*100</f>
        <v>0</v>
      </c>
    </row>
    <row r="21" spans="1:21" s="73" customFormat="1" ht="28.5" customHeight="1">
      <c r="A21" s="166"/>
      <c r="B21" s="166"/>
      <c r="C21" s="166"/>
      <c r="D21" s="166"/>
      <c r="E21" s="166">
        <v>380</v>
      </c>
      <c r="F21" s="175" t="s">
        <v>164</v>
      </c>
      <c r="G21" s="186" t="s">
        <v>156</v>
      </c>
      <c r="H21" s="185"/>
      <c r="I21" s="185"/>
      <c r="J21" s="185"/>
      <c r="K21" s="178"/>
      <c r="L21" s="178"/>
      <c r="M21" s="184"/>
      <c r="N21" s="184">
        <v>36382030.18</v>
      </c>
      <c r="O21" s="184">
        <v>0</v>
      </c>
      <c r="P21" s="184">
        <v>0</v>
      </c>
      <c r="Q21" s="184">
        <v>0</v>
      </c>
      <c r="R21" s="178"/>
      <c r="S21" s="178">
        <f>+O21/N21*100</f>
        <v>0</v>
      </c>
      <c r="T21" s="178"/>
      <c r="U21" s="178">
        <f>+P21/N21*100</f>
        <v>0</v>
      </c>
    </row>
    <row r="22" spans="1:21" s="73" customFormat="1" ht="15" customHeight="1">
      <c r="A22" s="166"/>
      <c r="B22" s="166"/>
      <c r="C22" s="166"/>
      <c r="D22" s="166"/>
      <c r="E22" s="166"/>
      <c r="F22" s="175"/>
      <c r="G22" s="186"/>
      <c r="H22" s="185"/>
      <c r="I22" s="185"/>
      <c r="J22" s="185"/>
      <c r="K22" s="178"/>
      <c r="L22" s="178"/>
      <c r="M22" s="184"/>
      <c r="N22" s="184"/>
      <c r="O22" s="184"/>
      <c r="P22" s="184"/>
      <c r="Q22" s="184"/>
      <c r="R22" s="178"/>
      <c r="S22" s="178"/>
      <c r="T22" s="178"/>
      <c r="U22" s="178"/>
    </row>
    <row r="23" spans="1:21" s="73" customFormat="1" ht="24" customHeight="1">
      <c r="A23" s="166"/>
      <c r="B23" s="166"/>
      <c r="C23" s="166"/>
      <c r="D23" s="166">
        <v>3</v>
      </c>
      <c r="E23" s="166"/>
      <c r="F23" s="175" t="s">
        <v>165</v>
      </c>
      <c r="G23" s="186"/>
      <c r="H23" s="185"/>
      <c r="I23" s="185"/>
      <c r="J23" s="185"/>
      <c r="K23" s="178"/>
      <c r="L23" s="178"/>
      <c r="M23" s="184"/>
      <c r="N23" s="184"/>
      <c r="O23" s="184"/>
      <c r="P23" s="184"/>
      <c r="Q23" s="184"/>
      <c r="R23" s="178"/>
      <c r="S23" s="178"/>
      <c r="T23" s="178"/>
      <c r="U23" s="178"/>
    </row>
    <row r="24" spans="1:21" s="73" customFormat="1" ht="27" customHeight="1">
      <c r="A24" s="166"/>
      <c r="B24" s="166"/>
      <c r="C24" s="166"/>
      <c r="D24" s="166"/>
      <c r="E24" s="166">
        <v>326</v>
      </c>
      <c r="F24" s="175" t="s">
        <v>166</v>
      </c>
      <c r="G24" s="186" t="s">
        <v>167</v>
      </c>
      <c r="H24" s="185"/>
      <c r="I24" s="185"/>
      <c r="J24" s="185"/>
      <c r="K24" s="178"/>
      <c r="L24" s="178"/>
      <c r="M24" s="184"/>
      <c r="N24" s="184">
        <v>17948214.87</v>
      </c>
      <c r="O24" s="184">
        <v>0</v>
      </c>
      <c r="P24" s="184">
        <v>0</v>
      </c>
      <c r="Q24" s="184">
        <v>0</v>
      </c>
      <c r="R24" s="178"/>
      <c r="S24" s="178">
        <f>+O24/N24*100</f>
        <v>0</v>
      </c>
      <c r="T24" s="178"/>
      <c r="U24" s="178">
        <f>+P24/N24*100</f>
        <v>0</v>
      </c>
    </row>
    <row r="25" spans="1:21" s="73" customFormat="1" ht="18" customHeight="1">
      <c r="A25" s="166"/>
      <c r="B25" s="166"/>
      <c r="C25" s="166"/>
      <c r="D25" s="166"/>
      <c r="E25" s="166"/>
      <c r="F25" s="175"/>
      <c r="G25" s="167"/>
      <c r="H25" s="185"/>
      <c r="I25" s="185"/>
      <c r="J25" s="185"/>
      <c r="K25" s="178"/>
      <c r="L25" s="178"/>
      <c r="M25" s="184"/>
      <c r="N25" s="184"/>
      <c r="O25" s="184"/>
      <c r="P25" s="184"/>
      <c r="Q25" s="184"/>
      <c r="R25" s="178"/>
      <c r="S25" s="178"/>
      <c r="T25" s="178"/>
      <c r="U25" s="178"/>
    </row>
    <row r="26" spans="1:21" s="73" customFormat="1" ht="15" customHeight="1">
      <c r="A26" s="168"/>
      <c r="B26" s="168"/>
      <c r="C26" s="168"/>
      <c r="D26" s="168"/>
      <c r="E26" s="168"/>
      <c r="F26" s="170" t="s">
        <v>122</v>
      </c>
      <c r="G26" s="168"/>
      <c r="H26" s="168"/>
      <c r="I26" s="169"/>
      <c r="J26" s="169"/>
      <c r="K26" s="169"/>
      <c r="L26" s="169"/>
      <c r="M26" s="183">
        <f>SUBTOTAL(9,M12:M25)</f>
        <v>108671066</v>
      </c>
      <c r="N26" s="183">
        <f>SUBTOTAL(9,N12:N25)</f>
        <v>818671065.9999999</v>
      </c>
      <c r="O26" s="183">
        <f>SUBTOTAL(9,O12:O25)</f>
        <v>84495935.85000001</v>
      </c>
      <c r="P26" s="183">
        <f>SUBTOTAL(9,P12:P25)</f>
        <v>84494806.2</v>
      </c>
      <c r="Q26" s="183">
        <f>SUBTOTAL(9,Q12:Q25)</f>
        <v>84161240.65</v>
      </c>
      <c r="R26" s="179"/>
      <c r="S26" s="179"/>
      <c r="T26" s="180"/>
      <c r="U26" s="179"/>
    </row>
    <row r="27" spans="1:21" s="73" customFormat="1" ht="15" customHeight="1">
      <c r="A27" s="171"/>
      <c r="B27" s="171"/>
      <c r="C27" s="171"/>
      <c r="D27" s="171"/>
      <c r="E27" s="171"/>
      <c r="F27" s="171"/>
      <c r="G27" s="171"/>
      <c r="H27" s="171"/>
      <c r="I27" s="172"/>
      <c r="J27" s="172"/>
      <c r="K27" s="172"/>
      <c r="L27" s="172"/>
      <c r="M27" s="177"/>
      <c r="N27" s="177"/>
      <c r="O27" s="177"/>
      <c r="P27" s="177"/>
      <c r="Q27" s="177"/>
      <c r="R27" s="181"/>
      <c r="S27" s="181"/>
      <c r="T27" s="182"/>
      <c r="U27" s="181"/>
    </row>
    <row r="28" spans="1:6" ht="13.5">
      <c r="A28" s="33"/>
      <c r="B28" s="67"/>
      <c r="C28" s="33"/>
      <c r="D28" s="33"/>
      <c r="F28" s="33"/>
    </row>
    <row r="29" spans="2:15" ht="13.5">
      <c r="B29" s="34"/>
      <c r="C29" s="35"/>
      <c r="D29" s="35"/>
      <c r="N29" s="36"/>
      <c r="O29" s="36"/>
    </row>
    <row r="30" spans="2:15" ht="13.5">
      <c r="B30" s="37"/>
      <c r="C30" s="37"/>
      <c r="D30" s="37"/>
      <c r="N30" s="38"/>
      <c r="O30"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99212598425197" bottom="0.35433070866141736" header="0.1968503937007874" footer="0.1968503937007874"/>
  <pageSetup fitToHeight="0" fitToWidth="1" horizontalDpi="600" verticalDpi="600" orientation="landscape" scale="47" r:id="rId2"/>
  <headerFooter alignWithMargins="0">
    <oddHeader>&amp;C&amp;G</oddHeader>
    <oddFooter>&amp;R&amp;"Gotham Rounded Book,Normal"INFORME DE AVANCE TRIMESTRAL ENERO-JUNIO</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U20"/>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4.7109375" style="32" bestFit="1" customWidth="1"/>
    <col min="15" max="15" width="13.8515625" style="32" bestFit="1" customWidth="1"/>
    <col min="16" max="17" width="14.0039062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195</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15" customHeight="1">
      <c r="A13" s="166"/>
      <c r="B13" s="166"/>
      <c r="C13" s="166"/>
      <c r="D13" s="166">
        <v>2</v>
      </c>
      <c r="E13" s="166"/>
      <c r="F13" s="175"/>
      <c r="G13" s="186"/>
      <c r="H13" s="185"/>
      <c r="I13" s="185"/>
      <c r="J13" s="185"/>
      <c r="K13" s="178"/>
      <c r="L13" s="178"/>
      <c r="M13" s="184"/>
      <c r="N13" s="184"/>
      <c r="O13" s="184"/>
      <c r="P13" s="184"/>
      <c r="Q13" s="184"/>
      <c r="R13" s="178"/>
      <c r="S13" s="178"/>
      <c r="T13" s="178"/>
      <c r="U13" s="178"/>
    </row>
    <row r="14" spans="1:21" s="73" customFormat="1" ht="30" customHeight="1">
      <c r="A14" s="166"/>
      <c r="B14" s="166"/>
      <c r="C14" s="166"/>
      <c r="D14" s="166"/>
      <c r="E14" s="166">
        <v>320</v>
      </c>
      <c r="F14" s="175" t="s">
        <v>155</v>
      </c>
      <c r="G14" s="186" t="s">
        <v>156</v>
      </c>
      <c r="H14" s="185"/>
      <c r="I14" s="185"/>
      <c r="J14" s="185"/>
      <c r="K14" s="178"/>
      <c r="L14" s="178"/>
      <c r="M14" s="184"/>
      <c r="N14" s="184">
        <v>4993245.12</v>
      </c>
      <c r="O14" s="184">
        <v>3097955.54</v>
      </c>
      <c r="P14" s="184">
        <v>2985559.8</v>
      </c>
      <c r="Q14" s="184">
        <v>2985559.8</v>
      </c>
      <c r="R14" s="178"/>
      <c r="S14" s="178">
        <f>+O14/N14*100</f>
        <v>62.04292930846543</v>
      </c>
      <c r="T14" s="178"/>
      <c r="U14" s="178">
        <f>+P14/N14*100</f>
        <v>59.7919735212198</v>
      </c>
    </row>
    <row r="15" spans="1:21" s="73" customFormat="1" ht="18" customHeight="1">
      <c r="A15" s="166"/>
      <c r="B15" s="166"/>
      <c r="C15" s="166"/>
      <c r="D15" s="166"/>
      <c r="E15" s="166"/>
      <c r="F15" s="175"/>
      <c r="G15" s="167"/>
      <c r="H15" s="185"/>
      <c r="I15" s="185"/>
      <c r="J15" s="185"/>
      <c r="K15" s="178"/>
      <c r="L15" s="178"/>
      <c r="M15" s="184"/>
      <c r="N15" s="184"/>
      <c r="O15" s="184"/>
      <c r="P15" s="184"/>
      <c r="Q15" s="184"/>
      <c r="R15" s="178"/>
      <c r="S15" s="178"/>
      <c r="T15" s="178"/>
      <c r="U15" s="178"/>
    </row>
    <row r="16" spans="1:21" s="73" customFormat="1" ht="15" customHeight="1">
      <c r="A16" s="168"/>
      <c r="B16" s="168"/>
      <c r="C16" s="168"/>
      <c r="D16" s="168"/>
      <c r="E16" s="168"/>
      <c r="F16" s="170" t="s">
        <v>122</v>
      </c>
      <c r="G16" s="168"/>
      <c r="H16" s="168"/>
      <c r="I16" s="169"/>
      <c r="J16" s="169"/>
      <c r="K16" s="169"/>
      <c r="L16" s="169"/>
      <c r="M16" s="183">
        <f>SUBTOTAL(9,M12:M15)</f>
        <v>0</v>
      </c>
      <c r="N16" s="183">
        <f>SUBTOTAL(9,N12:N15)</f>
        <v>4993245.12</v>
      </c>
      <c r="O16" s="183">
        <f>SUBTOTAL(9,O12:O15)</f>
        <v>3097955.54</v>
      </c>
      <c r="P16" s="183">
        <f>SUBTOTAL(9,P12:P15)</f>
        <v>2985559.8</v>
      </c>
      <c r="Q16" s="183">
        <f>SUBTOTAL(9,Q12:Q15)</f>
        <v>2985559.8</v>
      </c>
      <c r="R16" s="179"/>
      <c r="S16" s="179"/>
      <c r="T16" s="180"/>
      <c r="U16" s="179"/>
    </row>
    <row r="17" spans="1:21" s="73" customFormat="1" ht="15" customHeight="1">
      <c r="A17" s="171"/>
      <c r="B17" s="171"/>
      <c r="C17" s="171"/>
      <c r="D17" s="171"/>
      <c r="E17" s="171"/>
      <c r="F17" s="171"/>
      <c r="G17" s="171"/>
      <c r="H17" s="171"/>
      <c r="I17" s="172"/>
      <c r="J17" s="172"/>
      <c r="K17" s="172"/>
      <c r="L17" s="172"/>
      <c r="M17" s="177"/>
      <c r="N17" s="177"/>
      <c r="O17" s="177"/>
      <c r="P17" s="177"/>
      <c r="Q17" s="177"/>
      <c r="R17" s="181"/>
      <c r="S17" s="181"/>
      <c r="T17" s="182"/>
      <c r="U17" s="181"/>
    </row>
    <row r="18" spans="1:6" ht="13.5">
      <c r="A18" s="33"/>
      <c r="B18" s="67"/>
      <c r="C18" s="33"/>
      <c r="D18" s="33"/>
      <c r="F18" s="33"/>
    </row>
    <row r="19" spans="2:15" ht="13.5">
      <c r="B19" s="34"/>
      <c r="C19" s="35"/>
      <c r="D19" s="35"/>
      <c r="N19" s="36"/>
      <c r="O19" s="36"/>
    </row>
    <row r="20" spans="2:15" ht="13.5">
      <c r="B20" s="37"/>
      <c r="C20" s="37"/>
      <c r="D20" s="37"/>
      <c r="N20" s="38"/>
      <c r="O20"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3779527559055118" bottom="0.35433070866141736" header="0.1968503937007874" footer="0.1968503937007874"/>
  <pageSetup fitToHeight="0" fitToWidth="1" horizontalDpi="600" verticalDpi="600" orientation="landscape" scale="50" r:id="rId2"/>
  <headerFooter alignWithMargins="0">
    <oddHeader>&amp;C&amp;G</oddHeader>
    <oddFooter>&amp;R&amp;"Gotham Rounded Book,Normal"INFORME DE AVANCE TRIMESTRAL ENERO-JUNIO</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30" customHeight="1">
      <c r="A5" s="278" t="s">
        <v>197</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33.5" customHeight="1">
      <c r="A8" s="339" t="s">
        <v>428</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9:C9"/>
    <mergeCell ref="A1:C1"/>
    <mergeCell ref="A3:C3"/>
    <mergeCell ref="A4:C4"/>
    <mergeCell ref="A5:C5"/>
    <mergeCell ref="A6:C6"/>
    <mergeCell ref="A8:C8"/>
    <mergeCell ref="A13:C13"/>
    <mergeCell ref="A14:C14"/>
    <mergeCell ref="A15:C15"/>
    <mergeCell ref="A16:C16"/>
    <mergeCell ref="A17:C17"/>
    <mergeCell ref="A10:C10"/>
    <mergeCell ref="A11:C11"/>
    <mergeCell ref="A12:C12"/>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198</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96" customHeight="1">
      <c r="A8" s="342" t="s">
        <v>199</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29.25" customHeight="1">
      <c r="A5" s="278" t="s">
        <v>200</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93" customHeight="1">
      <c r="A8" s="343" t="s">
        <v>338</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SheetLayoutView="100" zoomScalePageLayoutView="0" workbookViewId="0" topLeftCell="A1">
      <selection activeCell="A1" sqref="A1:I1"/>
    </sheetView>
  </sheetViews>
  <sheetFormatPr defaultColWidth="11.421875" defaultRowHeight="12.75" zeroHeight="1"/>
  <cols>
    <col min="1" max="1" width="12.421875" style="1" customWidth="1"/>
    <col min="2" max="5" width="16.7109375" style="1" customWidth="1"/>
    <col min="6" max="6" width="17.421875" style="1" bestFit="1" customWidth="1"/>
    <col min="7" max="7" width="15.421875" style="1" bestFit="1" customWidth="1"/>
    <col min="8" max="8" width="6.57421875" style="1" customWidth="1"/>
    <col min="9" max="9" width="65.7109375" style="1" customWidth="1"/>
    <col min="10" max="10" width="11.421875" style="1" customWidth="1"/>
    <col min="11" max="16384" width="0" style="1" hidden="1" customWidth="1"/>
  </cols>
  <sheetData>
    <row r="1" spans="1:9" ht="34.5" customHeight="1">
      <c r="A1" s="275" t="s">
        <v>57</v>
      </c>
      <c r="B1" s="276"/>
      <c r="C1" s="276"/>
      <c r="D1" s="276"/>
      <c r="E1" s="276"/>
      <c r="F1" s="276"/>
      <c r="G1" s="276"/>
      <c r="H1" s="276"/>
      <c r="I1" s="277"/>
    </row>
    <row r="2" ht="6.75" customHeight="1"/>
    <row r="3" spans="1:9" ht="17.25" customHeight="1">
      <c r="A3" s="278" t="s">
        <v>120</v>
      </c>
      <c r="B3" s="279"/>
      <c r="C3" s="279"/>
      <c r="D3" s="279"/>
      <c r="E3" s="279"/>
      <c r="F3" s="279"/>
      <c r="G3" s="279"/>
      <c r="H3" s="279"/>
      <c r="I3" s="280"/>
    </row>
    <row r="4" spans="1:9" ht="17.25" customHeight="1">
      <c r="A4" s="278" t="s">
        <v>121</v>
      </c>
      <c r="B4" s="279"/>
      <c r="C4" s="279"/>
      <c r="D4" s="279"/>
      <c r="E4" s="279"/>
      <c r="F4" s="279"/>
      <c r="G4" s="279"/>
      <c r="H4" s="279"/>
      <c r="I4" s="280"/>
    </row>
    <row r="5" spans="1:10" ht="25.5" customHeight="1">
      <c r="A5" s="273" t="s">
        <v>29</v>
      </c>
      <c r="B5" s="285" t="s">
        <v>77</v>
      </c>
      <c r="C5" s="286"/>
      <c r="D5" s="286"/>
      <c r="E5" s="287"/>
      <c r="F5" s="90" t="s">
        <v>68</v>
      </c>
      <c r="G5" s="90"/>
      <c r="H5" s="281" t="s">
        <v>103</v>
      </c>
      <c r="I5" s="282"/>
      <c r="J5" s="2"/>
    </row>
    <row r="6" spans="1:10" ht="24.75" customHeight="1">
      <c r="A6" s="274"/>
      <c r="B6" s="91" t="s">
        <v>102</v>
      </c>
      <c r="C6" s="91" t="s">
        <v>31</v>
      </c>
      <c r="D6" s="91" t="s">
        <v>32</v>
      </c>
      <c r="E6" s="91" t="s">
        <v>82</v>
      </c>
      <c r="F6" s="92" t="s">
        <v>83</v>
      </c>
      <c r="G6" s="92" t="s">
        <v>84</v>
      </c>
      <c r="H6" s="283" t="s">
        <v>54</v>
      </c>
      <c r="I6" s="284"/>
      <c r="J6" s="3"/>
    </row>
    <row r="7" spans="1:9" s="113" customFormat="1" ht="12.75" customHeight="1">
      <c r="A7" s="109"/>
      <c r="B7" s="110"/>
      <c r="C7" s="110"/>
      <c r="D7" s="110"/>
      <c r="E7" s="110"/>
      <c r="F7" s="110"/>
      <c r="G7" s="110"/>
      <c r="H7" s="111"/>
      <c r="I7" s="112"/>
    </row>
    <row r="8" spans="1:9" s="113" customFormat="1" ht="35.25" customHeight="1">
      <c r="A8" s="114" t="s">
        <v>78</v>
      </c>
      <c r="B8" s="134">
        <f aca="true" t="shared" si="0" ref="B8:G8">SUBTOTAL(9,B9:B16)</f>
        <v>2629454839.3500004</v>
      </c>
      <c r="C8" s="134">
        <f t="shared" si="0"/>
        <v>1790168608.4100008</v>
      </c>
      <c r="D8" s="134">
        <f t="shared" si="0"/>
        <v>1771678812.7100005</v>
      </c>
      <c r="E8" s="134">
        <f t="shared" si="0"/>
        <v>1745012159.7700005</v>
      </c>
      <c r="F8" s="134">
        <f t="shared" si="0"/>
        <v>-839286230.9399996</v>
      </c>
      <c r="G8" s="134">
        <f t="shared" si="0"/>
        <v>-18489795.700000085</v>
      </c>
      <c r="H8" s="115"/>
      <c r="I8" s="116"/>
    </row>
    <row r="9" spans="1:9" s="113" customFormat="1" ht="124.5" customHeight="1">
      <c r="A9" s="117">
        <v>1000</v>
      </c>
      <c r="B9" s="131">
        <v>1919814405.0200002</v>
      </c>
      <c r="C9" s="131">
        <v>1600133659.2600007</v>
      </c>
      <c r="D9" s="131">
        <v>1600132529.6100006</v>
      </c>
      <c r="E9" s="131">
        <v>1581598883.7200003</v>
      </c>
      <c r="F9" s="131">
        <f>+C9-B9</f>
        <v>-319680745.7599995</v>
      </c>
      <c r="G9" s="131">
        <f>+D9-C9</f>
        <v>-1129.6500000953674</v>
      </c>
      <c r="H9" s="136" t="s">
        <v>9</v>
      </c>
      <c r="I9" s="138" t="s">
        <v>415</v>
      </c>
    </row>
    <row r="10" spans="1:9" s="113" customFormat="1" ht="67.5" customHeight="1">
      <c r="A10" s="120"/>
      <c r="B10" s="132"/>
      <c r="C10" s="132"/>
      <c r="D10" s="132"/>
      <c r="E10" s="132"/>
      <c r="F10" s="132"/>
      <c r="G10" s="132"/>
      <c r="H10" s="137" t="s">
        <v>10</v>
      </c>
      <c r="I10" s="139" t="s">
        <v>373</v>
      </c>
    </row>
    <row r="11" spans="1:9" s="113" customFormat="1" ht="198.75" customHeight="1">
      <c r="A11" s="123">
        <v>2000</v>
      </c>
      <c r="B11" s="131">
        <v>320007901.6199999</v>
      </c>
      <c r="C11" s="131">
        <v>50355610.05000002</v>
      </c>
      <c r="D11" s="131">
        <v>47189844.26000002</v>
      </c>
      <c r="E11" s="131">
        <v>46379044.65000002</v>
      </c>
      <c r="F11" s="131">
        <f>+C11-B11</f>
        <v>-269652291.5699999</v>
      </c>
      <c r="G11" s="131">
        <f>+D11-C11</f>
        <v>-3165765.789999999</v>
      </c>
      <c r="H11" s="136" t="s">
        <v>9</v>
      </c>
      <c r="I11" s="138" t="s">
        <v>416</v>
      </c>
    </row>
    <row r="12" spans="1:9" s="113" customFormat="1" ht="72">
      <c r="A12" s="120"/>
      <c r="B12" s="132"/>
      <c r="C12" s="132"/>
      <c r="D12" s="132"/>
      <c r="E12" s="132"/>
      <c r="F12" s="132"/>
      <c r="G12" s="132"/>
      <c r="H12" s="137" t="s">
        <v>10</v>
      </c>
      <c r="I12" s="139" t="s">
        <v>374</v>
      </c>
    </row>
    <row r="13" spans="1:9" s="113" customFormat="1" ht="354" customHeight="1">
      <c r="A13" s="123">
        <v>3000</v>
      </c>
      <c r="B13" s="131">
        <v>385730852.7100001</v>
      </c>
      <c r="C13" s="131">
        <v>139679339.10000002</v>
      </c>
      <c r="D13" s="131">
        <v>124356438.84000003</v>
      </c>
      <c r="E13" s="131">
        <v>117034231.4</v>
      </c>
      <c r="F13" s="131">
        <f>+C13-B13</f>
        <v>-246051513.61000007</v>
      </c>
      <c r="G13" s="131">
        <f>+D13-C13</f>
        <v>-15322900.25999999</v>
      </c>
      <c r="H13" s="136" t="s">
        <v>9</v>
      </c>
      <c r="I13" s="138" t="s">
        <v>417</v>
      </c>
    </row>
    <row r="14" spans="1:9" s="113" customFormat="1" ht="84">
      <c r="A14" s="120"/>
      <c r="B14" s="132"/>
      <c r="C14" s="132"/>
      <c r="D14" s="132"/>
      <c r="E14" s="132"/>
      <c r="F14" s="132"/>
      <c r="G14" s="132"/>
      <c r="H14" s="137" t="s">
        <v>10</v>
      </c>
      <c r="I14" s="139" t="s">
        <v>375</v>
      </c>
    </row>
    <row r="15" spans="1:9" s="113" customFormat="1" ht="36">
      <c r="A15" s="123">
        <v>4000</v>
      </c>
      <c r="B15" s="131">
        <v>3901680</v>
      </c>
      <c r="C15" s="131">
        <v>0</v>
      </c>
      <c r="D15" s="131">
        <v>0</v>
      </c>
      <c r="E15" s="131">
        <v>0</v>
      </c>
      <c r="F15" s="131">
        <f>+C15-B15</f>
        <v>-3901680</v>
      </c>
      <c r="G15" s="131">
        <f>+D15-C15</f>
        <v>0</v>
      </c>
      <c r="H15" s="136" t="s">
        <v>9</v>
      </c>
      <c r="I15" s="138" t="s">
        <v>376</v>
      </c>
    </row>
    <row r="16" spans="1:9" s="113" customFormat="1" ht="15" customHeight="1">
      <c r="A16" s="120"/>
      <c r="B16" s="132"/>
      <c r="C16" s="132"/>
      <c r="D16" s="132"/>
      <c r="E16" s="132"/>
      <c r="F16" s="132"/>
      <c r="G16" s="132"/>
      <c r="H16" s="137" t="s">
        <v>10</v>
      </c>
      <c r="I16" s="139" t="s">
        <v>181</v>
      </c>
    </row>
    <row r="17" spans="1:9" s="113" customFormat="1" ht="37.5" customHeight="1">
      <c r="A17" s="124" t="s">
        <v>80</v>
      </c>
      <c r="B17" s="133">
        <f aca="true" t="shared" si="1" ref="B17:G17">SUBTOTAL(9,B18:B30)</f>
        <v>32388748.78</v>
      </c>
      <c r="C17" s="133">
        <f t="shared" si="1"/>
        <v>28387792.05</v>
      </c>
      <c r="D17" s="133">
        <f t="shared" si="1"/>
        <v>28131967.25</v>
      </c>
      <c r="E17" s="133">
        <f t="shared" si="1"/>
        <v>31409215.250000004</v>
      </c>
      <c r="F17" s="133">
        <f t="shared" si="1"/>
        <v>-4000956.7299999986</v>
      </c>
      <c r="G17" s="133">
        <f t="shared" si="1"/>
        <v>-255824.80000000075</v>
      </c>
      <c r="H17" s="125"/>
      <c r="I17" s="126"/>
    </row>
    <row r="18" spans="1:9" s="113" customFormat="1" ht="12.75">
      <c r="A18" s="127">
        <v>1000</v>
      </c>
      <c r="B18" s="131"/>
      <c r="C18" s="131"/>
      <c r="D18" s="131"/>
      <c r="E18" s="131"/>
      <c r="F18" s="131"/>
      <c r="G18" s="131"/>
      <c r="H18" s="118"/>
      <c r="I18" s="119"/>
    </row>
    <row r="19" spans="1:9" s="113" customFormat="1" ht="12.75">
      <c r="A19" s="128"/>
      <c r="B19" s="132"/>
      <c r="C19" s="132"/>
      <c r="D19" s="132"/>
      <c r="E19" s="132"/>
      <c r="F19" s="132"/>
      <c r="G19" s="132"/>
      <c r="H19" s="121"/>
      <c r="I19" s="122"/>
    </row>
    <row r="20" spans="1:9" s="113" customFormat="1" ht="12.75">
      <c r="A20" s="127">
        <v>2000</v>
      </c>
      <c r="B20" s="131"/>
      <c r="C20" s="131"/>
      <c r="D20" s="131"/>
      <c r="E20" s="131"/>
      <c r="F20" s="131"/>
      <c r="G20" s="131"/>
      <c r="H20" s="118"/>
      <c r="I20" s="119"/>
    </row>
    <row r="21" spans="1:9" s="113" customFormat="1" ht="12.75">
      <c r="A21" s="128"/>
      <c r="B21" s="132"/>
      <c r="C21" s="132"/>
      <c r="D21" s="132"/>
      <c r="E21" s="132"/>
      <c r="F21" s="132"/>
      <c r="G21" s="132"/>
      <c r="H21" s="121"/>
      <c r="I21" s="122"/>
    </row>
    <row r="22" spans="1:9" s="113" customFormat="1" ht="12.75">
      <c r="A22" s="127">
        <v>3000</v>
      </c>
      <c r="B22" s="131"/>
      <c r="C22" s="131"/>
      <c r="D22" s="131"/>
      <c r="E22" s="131"/>
      <c r="F22" s="131"/>
      <c r="G22" s="131"/>
      <c r="H22" s="118"/>
      <c r="I22" s="119"/>
    </row>
    <row r="23" spans="1:9" s="113" customFormat="1" ht="12.75">
      <c r="A23" s="127"/>
      <c r="B23" s="131"/>
      <c r="C23" s="131"/>
      <c r="D23" s="131"/>
      <c r="E23" s="131"/>
      <c r="F23" s="131"/>
      <c r="G23" s="131"/>
      <c r="H23" s="118"/>
      <c r="I23" s="119"/>
    </row>
    <row r="24" spans="1:9" s="113" customFormat="1" ht="12.75">
      <c r="A24" s="128"/>
      <c r="B24" s="132"/>
      <c r="C24" s="132"/>
      <c r="D24" s="132"/>
      <c r="E24" s="132"/>
      <c r="F24" s="132"/>
      <c r="G24" s="132"/>
      <c r="H24" s="121"/>
      <c r="I24" s="122"/>
    </row>
    <row r="25" spans="1:9" s="113" customFormat="1" ht="48">
      <c r="A25" s="117">
        <v>5000</v>
      </c>
      <c r="B25" s="131">
        <v>20329922.759999998</v>
      </c>
      <c r="C25" s="131">
        <v>17482977.35</v>
      </c>
      <c r="D25" s="131">
        <v>17273527.75</v>
      </c>
      <c r="E25" s="131">
        <v>20550775.750000004</v>
      </c>
      <c r="F25" s="131">
        <f>+C25-B25</f>
        <v>-2846945.4099999964</v>
      </c>
      <c r="G25" s="131">
        <f>+D25-C25</f>
        <v>-209449.6000000015</v>
      </c>
      <c r="H25" s="136" t="s">
        <v>9</v>
      </c>
      <c r="I25" s="138" t="s">
        <v>377</v>
      </c>
    </row>
    <row r="26" spans="1:9" s="113" customFormat="1" ht="48">
      <c r="A26" s="120"/>
      <c r="B26" s="132"/>
      <c r="C26" s="132"/>
      <c r="D26" s="132"/>
      <c r="E26" s="132"/>
      <c r="F26" s="132"/>
      <c r="G26" s="132"/>
      <c r="H26" s="137" t="s">
        <v>10</v>
      </c>
      <c r="I26" s="139" t="s">
        <v>378</v>
      </c>
    </row>
    <row r="27" spans="1:9" s="113" customFormat="1" ht="36">
      <c r="A27" s="123">
        <v>6000</v>
      </c>
      <c r="B27" s="131">
        <v>12058826.020000001</v>
      </c>
      <c r="C27" s="131">
        <v>10904814.7</v>
      </c>
      <c r="D27" s="131">
        <v>10858439.5</v>
      </c>
      <c r="E27" s="131">
        <v>10858439.5</v>
      </c>
      <c r="F27" s="131">
        <f>+C27-B27</f>
        <v>-1154011.3200000022</v>
      </c>
      <c r="G27" s="131">
        <f>+D27-C27</f>
        <v>-46375.199999999255</v>
      </c>
      <c r="H27" s="136" t="s">
        <v>9</v>
      </c>
      <c r="I27" s="138" t="s">
        <v>379</v>
      </c>
    </row>
    <row r="28" spans="1:9" s="113" customFormat="1" ht="15" customHeight="1">
      <c r="A28" s="120"/>
      <c r="B28" s="132"/>
      <c r="C28" s="132"/>
      <c r="D28" s="132"/>
      <c r="E28" s="132"/>
      <c r="F28" s="132"/>
      <c r="G28" s="132"/>
      <c r="H28" s="137" t="s">
        <v>10</v>
      </c>
      <c r="I28" s="139" t="s">
        <v>380</v>
      </c>
    </row>
    <row r="29" spans="1:9" s="113" customFormat="1" ht="15" customHeight="1">
      <c r="A29" s="123">
        <v>7000</v>
      </c>
      <c r="B29" s="131"/>
      <c r="C29" s="131"/>
      <c r="D29" s="131"/>
      <c r="E29" s="131"/>
      <c r="F29" s="131"/>
      <c r="G29" s="131"/>
      <c r="H29" s="118"/>
      <c r="I29" s="119"/>
    </row>
    <row r="30" spans="1:9" s="113" customFormat="1" ht="15" customHeight="1">
      <c r="A30" s="120"/>
      <c r="B30" s="132"/>
      <c r="C30" s="132"/>
      <c r="D30" s="132"/>
      <c r="E30" s="132"/>
      <c r="F30" s="132"/>
      <c r="G30" s="132"/>
      <c r="H30" s="121"/>
      <c r="I30" s="122"/>
    </row>
    <row r="31" spans="1:9" s="113" customFormat="1" ht="28.5" customHeight="1">
      <c r="A31" s="129" t="s">
        <v>140</v>
      </c>
      <c r="B31" s="135">
        <f aca="true" t="shared" si="2" ref="B31:G31">SUBTOTAL(9,B9:B30)</f>
        <v>2661843588.1300006</v>
      </c>
      <c r="C31" s="135">
        <f t="shared" si="2"/>
        <v>1818556400.4600008</v>
      </c>
      <c r="D31" s="135">
        <f t="shared" si="2"/>
        <v>1799810779.9600005</v>
      </c>
      <c r="E31" s="135">
        <f t="shared" si="2"/>
        <v>1776421375.0200005</v>
      </c>
      <c r="F31" s="135">
        <f t="shared" si="2"/>
        <v>-843287187.6699996</v>
      </c>
      <c r="G31" s="135">
        <f t="shared" si="2"/>
        <v>-18745620.500000086</v>
      </c>
      <c r="H31" s="130"/>
      <c r="I31" s="126"/>
    </row>
    <row r="32" ht="13.5">
      <c r="A32" s="13"/>
    </row>
    <row r="33" spans="1:9" ht="13.5">
      <c r="A33" s="5"/>
      <c r="G33" s="6"/>
      <c r="H33" s="6"/>
      <c r="I33" s="6"/>
    </row>
    <row r="34" spans="1:9" ht="13.5">
      <c r="A34" s="7"/>
      <c r="G34" s="9"/>
      <c r="H34" s="9"/>
      <c r="I34" s="9"/>
    </row>
  </sheetData>
  <sheetProtection/>
  <mergeCells count="7">
    <mergeCell ref="A5:A6"/>
    <mergeCell ref="A1:I1"/>
    <mergeCell ref="A3:I3"/>
    <mergeCell ref="A4:I4"/>
    <mergeCell ref="H5:I5"/>
    <mergeCell ref="H6:I6"/>
    <mergeCell ref="B5:E5"/>
  </mergeCells>
  <printOptions horizontalCentered="1"/>
  <pageMargins left="0.3937007874015748" right="0.3937007874015748" top="1.3779527559055118" bottom="0.35433070866141736" header="0.1968503937007874" footer="0.1968503937007874"/>
  <pageSetup fitToHeight="0" fitToWidth="1" horizontalDpi="600" verticalDpi="600" orientation="landscape" scale="54" r:id="rId2"/>
  <headerFooter alignWithMargins="0">
    <oddHeader>&amp;C&amp;G</oddHeader>
    <oddFooter>&amp;R&amp;"Gotham Rounded Book,Normal"INFORME DE AVANCE TRIMESTRAL ENERO-JUNIO</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201</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339</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20.25" customHeight="1">
      <c r="A5" s="278" t="s">
        <v>202</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199</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204</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340</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205</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414</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206</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341</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207</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342</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208</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4" t="s">
        <v>429</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7.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209</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2" t="s">
        <v>327</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C1"/>
    <mergeCell ref="A3:C3"/>
    <mergeCell ref="A4:C4"/>
    <mergeCell ref="A5:C5"/>
    <mergeCell ref="A6:C6"/>
    <mergeCell ref="A8:C8"/>
    <mergeCell ref="A15:C15"/>
    <mergeCell ref="A16:C16"/>
    <mergeCell ref="A17:C17"/>
    <mergeCell ref="A9:C9"/>
    <mergeCell ref="A10:C10"/>
    <mergeCell ref="A11:C11"/>
    <mergeCell ref="A12:C12"/>
    <mergeCell ref="A13:C13"/>
    <mergeCell ref="A14:C14"/>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28.xml><?xml version="1.0" encoding="utf-8"?>
<worksheet xmlns="http://schemas.openxmlformats.org/spreadsheetml/2006/main" xmlns:r="http://schemas.openxmlformats.org/officeDocument/2006/relationships">
  <sheetPr>
    <pageSetUpPr fitToPage="1"/>
  </sheetPr>
  <dimension ref="A1:T20"/>
  <sheetViews>
    <sheetView showGridLines="0" zoomScaleSheetLayoutView="70" zoomScalePageLayoutView="0" workbookViewId="0" topLeftCell="A1">
      <selection activeCell="A1" sqref="A1:C1"/>
    </sheetView>
  </sheetViews>
  <sheetFormatPr defaultColWidth="11.421875" defaultRowHeight="12.75" zeroHeight="1"/>
  <cols>
    <col min="1" max="1" width="50.00390625" style="1" customWidth="1"/>
    <col min="2" max="2" width="6.57421875" style="1" customWidth="1"/>
    <col min="3" max="3" width="90.7109375" style="1" customWidth="1"/>
    <col min="4" max="4" width="11.421875" style="1" customWidth="1"/>
    <col min="5" max="16384" width="0" style="1" hidden="1" customWidth="1"/>
  </cols>
  <sheetData>
    <row r="1" spans="1:3" ht="34.5" customHeight="1">
      <c r="A1" s="275" t="s">
        <v>70</v>
      </c>
      <c r="B1" s="276"/>
      <c r="C1" s="277"/>
    </row>
    <row r="2" ht="6" customHeight="1">
      <c r="C2" s="68"/>
    </row>
    <row r="3" spans="1:20" s="68" customFormat="1" ht="19.5" customHeight="1">
      <c r="A3" s="278" t="str">
        <f>+'ECG-1'!A3:I3</f>
        <v>UNIDAD RESPONSABLE DEL GASTO: 26 PD SP  SERVICIOS DE SALUD PÚBLICA DEL DISTRITO FEDERAL</v>
      </c>
      <c r="B3" s="279"/>
      <c r="C3" s="280"/>
      <c r="D3" s="69"/>
      <c r="E3" s="69"/>
      <c r="F3" s="69"/>
      <c r="G3" s="69"/>
      <c r="H3" s="69"/>
      <c r="I3" s="69"/>
      <c r="J3" s="69"/>
      <c r="K3" s="69"/>
      <c r="L3" s="69"/>
      <c r="M3" s="69"/>
      <c r="N3" s="69"/>
      <c r="O3" s="69"/>
      <c r="P3" s="69"/>
      <c r="Q3" s="69"/>
      <c r="R3" s="69"/>
      <c r="S3" s="69"/>
      <c r="T3" s="69"/>
    </row>
    <row r="4" spans="1:20" s="68" customFormat="1" ht="19.5" customHeight="1">
      <c r="A4" s="278" t="str">
        <f>+'ECG-1'!A4:I4</f>
        <v>PERÍODO: ENERO - JUNIO 2015</v>
      </c>
      <c r="B4" s="279"/>
      <c r="C4" s="280"/>
      <c r="D4" s="69"/>
      <c r="E4" s="69"/>
      <c r="F4" s="69"/>
      <c r="G4" s="69"/>
      <c r="H4" s="69"/>
      <c r="I4" s="69"/>
      <c r="J4" s="69"/>
      <c r="K4" s="69"/>
      <c r="L4" s="69"/>
      <c r="M4" s="69"/>
      <c r="N4" s="69"/>
      <c r="O4" s="69"/>
      <c r="P4" s="69"/>
      <c r="Q4" s="69"/>
      <c r="R4" s="69"/>
      <c r="S4" s="69"/>
      <c r="T4" s="69"/>
    </row>
    <row r="5" spans="1:20" s="68" customFormat="1" ht="19.5" customHeight="1">
      <c r="A5" s="278" t="s">
        <v>210</v>
      </c>
      <c r="B5" s="279"/>
      <c r="C5" s="280"/>
      <c r="D5" s="69"/>
      <c r="E5" s="69"/>
      <c r="F5" s="69"/>
      <c r="G5" s="69"/>
      <c r="H5" s="69"/>
      <c r="I5" s="69"/>
      <c r="J5" s="69"/>
      <c r="K5" s="69"/>
      <c r="L5" s="69"/>
      <c r="M5" s="69"/>
      <c r="N5" s="69"/>
      <c r="O5" s="69"/>
      <c r="P5" s="69"/>
      <c r="Q5" s="69"/>
      <c r="R5" s="69"/>
      <c r="S5" s="69"/>
      <c r="T5" s="69"/>
    </row>
    <row r="6" spans="1:3" ht="30" customHeight="1">
      <c r="A6" s="336" t="s">
        <v>196</v>
      </c>
      <c r="B6" s="337"/>
      <c r="C6" s="338"/>
    </row>
    <row r="7" spans="1:3" s="50" customFormat="1" ht="15" customHeight="1">
      <c r="A7" s="76"/>
      <c r="B7" s="66"/>
      <c r="C7" s="70"/>
    </row>
    <row r="8" spans="1:3" s="50" customFormat="1" ht="106.5" customHeight="1">
      <c r="A8" s="342" t="s">
        <v>381</v>
      </c>
      <c r="B8" s="340"/>
      <c r="C8" s="341"/>
    </row>
    <row r="9" spans="1:3" s="50" customFormat="1" ht="15" customHeight="1">
      <c r="A9" s="330"/>
      <c r="B9" s="331"/>
      <c r="C9" s="332"/>
    </row>
    <row r="10" spans="1:3" s="50" customFormat="1" ht="15" customHeight="1">
      <c r="A10" s="330"/>
      <c r="B10" s="331"/>
      <c r="C10" s="332"/>
    </row>
    <row r="11" spans="1:3" s="50" customFormat="1" ht="15" customHeight="1">
      <c r="A11" s="330"/>
      <c r="B11" s="331"/>
      <c r="C11" s="332"/>
    </row>
    <row r="12" spans="1:3" s="50" customFormat="1" ht="15" customHeight="1">
      <c r="A12" s="330"/>
      <c r="B12" s="331"/>
      <c r="C12" s="332"/>
    </row>
    <row r="13" spans="1:3" s="50" customFormat="1" ht="15" customHeight="1">
      <c r="A13" s="330"/>
      <c r="B13" s="331"/>
      <c r="C13" s="332"/>
    </row>
    <row r="14" spans="1:3" s="50" customFormat="1" ht="15" customHeight="1">
      <c r="A14" s="330"/>
      <c r="B14" s="331"/>
      <c r="C14" s="332"/>
    </row>
    <row r="15" spans="1:3" s="50" customFormat="1" ht="15" customHeight="1">
      <c r="A15" s="330"/>
      <c r="B15" s="331"/>
      <c r="C15" s="332"/>
    </row>
    <row r="16" spans="1:3" s="50" customFormat="1" ht="15" customHeight="1">
      <c r="A16" s="330"/>
      <c r="B16" s="331"/>
      <c r="C16" s="332"/>
    </row>
    <row r="17" spans="1:3" s="50" customFormat="1" ht="15" customHeight="1">
      <c r="A17" s="333"/>
      <c r="B17" s="334"/>
      <c r="C17" s="335"/>
    </row>
    <row r="18" ht="13.5"/>
    <row r="19" spans="1:3" ht="13.5">
      <c r="A19" s="30"/>
      <c r="B19" s="30"/>
      <c r="C19" s="6"/>
    </row>
    <row r="20" spans="1:3" ht="13.5">
      <c r="A20" s="31"/>
      <c r="B20" s="31"/>
      <c r="C20" s="9"/>
    </row>
  </sheetData>
  <sheetProtection/>
  <mergeCells count="15">
    <mergeCell ref="A15:C15"/>
    <mergeCell ref="A16:C16"/>
    <mergeCell ref="A17:C17"/>
    <mergeCell ref="A9:C9"/>
    <mergeCell ref="A10:C10"/>
    <mergeCell ref="A11:C11"/>
    <mergeCell ref="A12:C12"/>
    <mergeCell ref="A13:C13"/>
    <mergeCell ref="A14:C14"/>
    <mergeCell ref="A4:C4"/>
    <mergeCell ref="A1:C1"/>
    <mergeCell ref="A3:C3"/>
    <mergeCell ref="A5:C5"/>
    <mergeCell ref="A6:C6"/>
    <mergeCell ref="A8:C8"/>
  </mergeCells>
  <printOptions horizontalCentered="1"/>
  <pageMargins left="0.3937007874015748" right="0.3937007874015748" top="1.535433070866142"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ignoredErrors>
    <ignoredError sqref="C11 A11" numberStoredAsText="1"/>
  </ignoredErrors>
  <legacyDrawingHF r:id="rId1"/>
</worksheet>
</file>

<file path=xl/worksheets/sheet29.xml><?xml version="1.0" encoding="utf-8"?>
<worksheet xmlns="http://schemas.openxmlformats.org/spreadsheetml/2006/main" xmlns:r="http://schemas.openxmlformats.org/officeDocument/2006/relationships">
  <sheetPr>
    <pageSetUpPr fitToPage="1"/>
  </sheetPr>
  <dimension ref="A1:B229"/>
  <sheetViews>
    <sheetView showGridLines="0" zoomScaleSheetLayoutView="85" zoomScalePageLayoutView="0" workbookViewId="0" topLeftCell="A1">
      <selection activeCell="A1" sqref="A1:B1"/>
    </sheetView>
  </sheetViews>
  <sheetFormatPr defaultColWidth="11.421875" defaultRowHeight="12.75" zeroHeight="1"/>
  <cols>
    <col min="1" max="1" width="67.7109375" style="1" customWidth="1"/>
    <col min="2" max="2" width="77.7109375" style="1" customWidth="1"/>
    <col min="3" max="3" width="11.421875" style="1" customWidth="1"/>
    <col min="4" max="16384" width="0" style="1" hidden="1" customWidth="1"/>
  </cols>
  <sheetData>
    <row r="1" spans="1:2" ht="34.5" customHeight="1">
      <c r="A1" s="275" t="s">
        <v>61</v>
      </c>
      <c r="B1" s="277"/>
    </row>
    <row r="2" ht="6.75" customHeight="1"/>
    <row r="3" spans="1:2" ht="19.5" customHeight="1">
      <c r="A3" s="361" t="str">
        <f>+'ECG-1'!A3:I3</f>
        <v>UNIDAD RESPONSABLE DEL GASTO: 26 PD SP  SERVICIOS DE SALUD PÚBLICA DEL DISTRITO FEDERAL</v>
      </c>
      <c r="B3" s="362"/>
    </row>
    <row r="4" spans="1:2" ht="19.5" customHeight="1">
      <c r="A4" s="361" t="str">
        <f>+'ECG-1'!A4:I4</f>
        <v>PERÍODO: ENERO - JUNIO 2015</v>
      </c>
      <c r="B4" s="362"/>
    </row>
    <row r="5" spans="1:2" ht="19.5" customHeight="1">
      <c r="A5" s="353" t="s">
        <v>211</v>
      </c>
      <c r="B5" s="354"/>
    </row>
    <row r="6" spans="1:2" ht="19.5" customHeight="1">
      <c r="A6" s="353" t="s">
        <v>212</v>
      </c>
      <c r="B6" s="354"/>
    </row>
    <row r="7" spans="1:2" ht="19.5" customHeight="1">
      <c r="A7" s="353" t="s">
        <v>213</v>
      </c>
      <c r="B7" s="354"/>
    </row>
    <row r="8" spans="1:2" ht="18" customHeight="1">
      <c r="A8" s="188" t="s">
        <v>214</v>
      </c>
      <c r="B8" s="188" t="s">
        <v>215</v>
      </c>
    </row>
    <row r="9" spans="1:2" ht="20.25" customHeight="1">
      <c r="A9" s="189" t="s">
        <v>216</v>
      </c>
      <c r="B9" s="190" t="s">
        <v>356</v>
      </c>
    </row>
    <row r="10" spans="1:2" ht="18" customHeight="1">
      <c r="A10" s="355" t="s">
        <v>218</v>
      </c>
      <c r="B10" s="356"/>
    </row>
    <row r="11" spans="1:2" ht="18" customHeight="1">
      <c r="A11" s="229" t="s">
        <v>358</v>
      </c>
      <c r="B11" s="188" t="s">
        <v>359</v>
      </c>
    </row>
    <row r="12" spans="1:2" ht="18" customHeight="1">
      <c r="A12" s="188" t="s">
        <v>412</v>
      </c>
      <c r="B12" s="188" t="s">
        <v>357</v>
      </c>
    </row>
    <row r="13" spans="1:2" ht="4.5" customHeight="1">
      <c r="A13" s="347"/>
      <c r="B13" s="348"/>
    </row>
    <row r="14" spans="1:2" ht="30" customHeight="1">
      <c r="A14" s="345" t="s">
        <v>360</v>
      </c>
      <c r="B14" s="346"/>
    </row>
    <row r="15" spans="1:2" ht="15" customHeight="1">
      <c r="A15" s="345" t="s">
        <v>361</v>
      </c>
      <c r="B15" s="346"/>
    </row>
    <row r="16" spans="1:2" ht="15" customHeight="1">
      <c r="A16" s="345"/>
      <c r="B16" s="346"/>
    </row>
    <row r="17" spans="1:2" ht="15" customHeight="1">
      <c r="A17" s="345"/>
      <c r="B17" s="346"/>
    </row>
    <row r="18" spans="1:2" ht="15" customHeight="1">
      <c r="A18" s="345"/>
      <c r="B18" s="346"/>
    </row>
    <row r="19" spans="1:2" ht="15" customHeight="1">
      <c r="A19" s="345"/>
      <c r="B19" s="346"/>
    </row>
    <row r="20" spans="1:2" ht="15" customHeight="1">
      <c r="A20" s="345"/>
      <c r="B20" s="346"/>
    </row>
    <row r="21" spans="1:2" ht="15" customHeight="1">
      <c r="A21" s="345"/>
      <c r="B21" s="346"/>
    </row>
    <row r="22" spans="1:2" ht="15" customHeight="1">
      <c r="A22" s="345"/>
      <c r="B22" s="346"/>
    </row>
    <row r="23" spans="1:2" ht="15" customHeight="1">
      <c r="A23" s="345"/>
      <c r="B23" s="346"/>
    </row>
    <row r="24" spans="1:2" ht="15" customHeight="1">
      <c r="A24" s="345"/>
      <c r="B24" s="346"/>
    </row>
    <row r="25" spans="1:2" ht="15" customHeight="1">
      <c r="A25" s="345"/>
      <c r="B25" s="346"/>
    </row>
    <row r="26" spans="1:2" ht="15" customHeight="1">
      <c r="A26" s="345"/>
      <c r="B26" s="346"/>
    </row>
    <row r="27" spans="1:2" ht="15" customHeight="1">
      <c r="A27" s="345"/>
      <c r="B27" s="346"/>
    </row>
    <row r="28" spans="1:2" ht="15" customHeight="1">
      <c r="A28" s="85"/>
      <c r="B28" s="86"/>
    </row>
    <row r="29" spans="1:2" ht="15" customHeight="1">
      <c r="A29" s="65" t="s">
        <v>60</v>
      </c>
      <c r="B29" s="64"/>
    </row>
    <row r="30" spans="1:2" ht="19.5" customHeight="1">
      <c r="A30" s="353" t="s">
        <v>211</v>
      </c>
      <c r="B30" s="354"/>
    </row>
    <row r="31" spans="1:2" ht="19.5" customHeight="1">
      <c r="A31" s="353" t="s">
        <v>212</v>
      </c>
      <c r="B31" s="354"/>
    </row>
    <row r="32" spans="1:2" ht="19.5" customHeight="1">
      <c r="A32" s="353" t="s">
        <v>213</v>
      </c>
      <c r="B32" s="354"/>
    </row>
    <row r="33" spans="1:2" ht="18" customHeight="1">
      <c r="A33" s="188" t="s">
        <v>214</v>
      </c>
      <c r="B33" s="188" t="s">
        <v>215</v>
      </c>
    </row>
    <row r="34" spans="1:2" ht="20.25" customHeight="1">
      <c r="A34" s="229" t="s">
        <v>216</v>
      </c>
      <c r="B34" s="190" t="s">
        <v>217</v>
      </c>
    </row>
    <row r="35" spans="1:2" ht="18" customHeight="1">
      <c r="A35" s="355" t="s">
        <v>218</v>
      </c>
      <c r="B35" s="356"/>
    </row>
    <row r="36" spans="1:2" ht="18" customHeight="1">
      <c r="A36" s="229" t="s">
        <v>242</v>
      </c>
      <c r="B36" s="188" t="s">
        <v>355</v>
      </c>
    </row>
    <row r="37" spans="1:2" ht="18" customHeight="1">
      <c r="A37" s="188" t="s">
        <v>243</v>
      </c>
      <c r="B37" s="188" t="s">
        <v>244</v>
      </c>
    </row>
    <row r="38" spans="1:2" ht="4.5" customHeight="1">
      <c r="A38" s="347"/>
      <c r="B38" s="348"/>
    </row>
    <row r="39" spans="1:2" ht="30" customHeight="1">
      <c r="A39" s="345" t="s">
        <v>219</v>
      </c>
      <c r="B39" s="346"/>
    </row>
    <row r="40" spans="1:2" ht="15" customHeight="1">
      <c r="A40" s="345" t="s">
        <v>220</v>
      </c>
      <c r="B40" s="346"/>
    </row>
    <row r="41" spans="1:2" ht="15" customHeight="1">
      <c r="A41" s="345"/>
      <c r="B41" s="346"/>
    </row>
    <row r="42" spans="1:2" ht="15" customHeight="1">
      <c r="A42" s="345"/>
      <c r="B42" s="346"/>
    </row>
    <row r="43" spans="1:2" ht="15" customHeight="1">
      <c r="A43" s="345"/>
      <c r="B43" s="346"/>
    </row>
    <row r="44" spans="1:2" ht="15" customHeight="1">
      <c r="A44" s="345"/>
      <c r="B44" s="346"/>
    </row>
    <row r="45" spans="1:2" ht="15" customHeight="1">
      <c r="A45" s="345"/>
      <c r="B45" s="346"/>
    </row>
    <row r="46" spans="1:2" ht="15" customHeight="1">
      <c r="A46" s="345"/>
      <c r="B46" s="346"/>
    </row>
    <row r="47" spans="1:2" ht="15" customHeight="1">
      <c r="A47" s="345"/>
      <c r="B47" s="346"/>
    </row>
    <row r="48" spans="1:2" ht="15" customHeight="1">
      <c r="A48" s="345"/>
      <c r="B48" s="346"/>
    </row>
    <row r="49" spans="1:2" ht="15" customHeight="1">
      <c r="A49" s="345"/>
      <c r="B49" s="346"/>
    </row>
    <row r="50" spans="1:2" ht="15" customHeight="1">
      <c r="A50" s="345"/>
      <c r="B50" s="346"/>
    </row>
    <row r="51" spans="1:2" ht="15" customHeight="1">
      <c r="A51" s="345"/>
      <c r="B51" s="346"/>
    </row>
    <row r="52" spans="1:2" ht="15" customHeight="1">
      <c r="A52" s="345"/>
      <c r="B52" s="346"/>
    </row>
    <row r="53" spans="1:2" ht="15" customHeight="1">
      <c r="A53" s="85"/>
      <c r="B53" s="86"/>
    </row>
    <row r="54" spans="1:2" ht="15" customHeight="1">
      <c r="A54" s="65" t="s">
        <v>60</v>
      </c>
      <c r="B54" s="64"/>
    </row>
    <row r="55" spans="1:2" ht="19.5" customHeight="1">
      <c r="A55" s="353" t="s">
        <v>221</v>
      </c>
      <c r="B55" s="354"/>
    </row>
    <row r="56" spans="1:2" ht="19.5" customHeight="1">
      <c r="A56" s="353" t="s">
        <v>212</v>
      </c>
      <c r="B56" s="354"/>
    </row>
    <row r="57" spans="1:2" ht="19.5" customHeight="1">
      <c r="A57" s="353" t="s">
        <v>213</v>
      </c>
      <c r="B57" s="354"/>
    </row>
    <row r="58" spans="1:2" ht="18" customHeight="1">
      <c r="A58" s="188" t="s">
        <v>214</v>
      </c>
      <c r="B58" s="188" t="s">
        <v>222</v>
      </c>
    </row>
    <row r="59" spans="1:2" ht="20.25" customHeight="1">
      <c r="A59" s="189" t="s">
        <v>223</v>
      </c>
      <c r="B59" s="190" t="s">
        <v>224</v>
      </c>
    </row>
    <row r="60" spans="1:2" ht="18" customHeight="1">
      <c r="A60" s="355" t="s">
        <v>218</v>
      </c>
      <c r="B60" s="356"/>
    </row>
    <row r="61" spans="1:2" ht="18" customHeight="1">
      <c r="A61" s="189" t="s">
        <v>245</v>
      </c>
      <c r="B61" s="188" t="s">
        <v>371</v>
      </c>
    </row>
    <row r="62" spans="1:2" ht="18" customHeight="1">
      <c r="A62" s="188" t="s">
        <v>246</v>
      </c>
      <c r="B62" s="188" t="s">
        <v>247</v>
      </c>
    </row>
    <row r="63" spans="1:2" ht="4.5" customHeight="1">
      <c r="A63" s="347"/>
      <c r="B63" s="348"/>
    </row>
    <row r="64" spans="1:2" ht="30" customHeight="1">
      <c r="A64" s="345" t="s">
        <v>225</v>
      </c>
      <c r="B64" s="346"/>
    </row>
    <row r="65" spans="1:2" ht="15" customHeight="1">
      <c r="A65" s="349" t="s">
        <v>372</v>
      </c>
      <c r="B65" s="350"/>
    </row>
    <row r="66" spans="1:2" ht="15" customHeight="1">
      <c r="A66" s="349"/>
      <c r="B66" s="350"/>
    </row>
    <row r="67" spans="1:2" ht="15" customHeight="1">
      <c r="A67" s="349"/>
      <c r="B67" s="350"/>
    </row>
    <row r="68" spans="1:2" ht="15" customHeight="1">
      <c r="A68" s="349"/>
      <c r="B68" s="350"/>
    </row>
    <row r="69" spans="1:2" ht="15" customHeight="1">
      <c r="A69" s="349"/>
      <c r="B69" s="350"/>
    </row>
    <row r="70" spans="1:2" ht="15" customHeight="1">
      <c r="A70" s="349"/>
      <c r="B70" s="350"/>
    </row>
    <row r="71" spans="1:2" ht="15" customHeight="1">
      <c r="A71" s="349"/>
      <c r="B71" s="350"/>
    </row>
    <row r="72" spans="1:2" ht="15" customHeight="1">
      <c r="A72" s="349"/>
      <c r="B72" s="350"/>
    </row>
    <row r="73" spans="1:2" ht="15" customHeight="1">
      <c r="A73" s="349"/>
      <c r="B73" s="350"/>
    </row>
    <row r="74" spans="1:2" ht="15" customHeight="1">
      <c r="A74" s="349"/>
      <c r="B74" s="350"/>
    </row>
    <row r="75" spans="1:2" ht="15" customHeight="1">
      <c r="A75" s="349"/>
      <c r="B75" s="350"/>
    </row>
    <row r="76" spans="1:2" ht="15" customHeight="1">
      <c r="A76" s="349"/>
      <c r="B76" s="350"/>
    </row>
    <row r="77" spans="1:2" ht="15" customHeight="1">
      <c r="A77" s="349"/>
      <c r="B77" s="350"/>
    </row>
    <row r="78" spans="1:2" ht="15" customHeight="1">
      <c r="A78" s="85"/>
      <c r="B78" s="86"/>
    </row>
    <row r="79" spans="1:2" ht="15" customHeight="1">
      <c r="A79" s="65" t="s">
        <v>60</v>
      </c>
      <c r="B79" s="64"/>
    </row>
    <row r="80" spans="1:2" ht="19.5" customHeight="1">
      <c r="A80" s="353" t="s">
        <v>413</v>
      </c>
      <c r="B80" s="354"/>
    </row>
    <row r="81" spans="1:2" ht="19.5" customHeight="1">
      <c r="A81" s="353" t="s">
        <v>212</v>
      </c>
      <c r="B81" s="354"/>
    </row>
    <row r="82" spans="1:2" ht="19.5" customHeight="1">
      <c r="A82" s="353" t="s">
        <v>213</v>
      </c>
      <c r="B82" s="354"/>
    </row>
    <row r="83" spans="1:2" ht="18" customHeight="1">
      <c r="A83" s="188" t="s">
        <v>214</v>
      </c>
      <c r="B83" s="188" t="s">
        <v>222</v>
      </c>
    </row>
    <row r="84" spans="1:2" ht="20.25" customHeight="1">
      <c r="A84" s="229" t="s">
        <v>223</v>
      </c>
      <c r="B84" s="190" t="s">
        <v>347</v>
      </c>
    </row>
    <row r="85" spans="1:2" ht="18" customHeight="1">
      <c r="A85" s="355" t="s">
        <v>218</v>
      </c>
      <c r="B85" s="356"/>
    </row>
    <row r="86" spans="1:2" ht="18" customHeight="1">
      <c r="A86" s="229" t="s">
        <v>348</v>
      </c>
      <c r="B86" s="188" t="s">
        <v>349</v>
      </c>
    </row>
    <row r="87" spans="1:2" ht="18" customHeight="1">
      <c r="A87" s="188" t="s">
        <v>350</v>
      </c>
      <c r="B87" s="188" t="s">
        <v>351</v>
      </c>
    </row>
    <row r="88" spans="1:2" ht="4.5" customHeight="1">
      <c r="A88" s="347"/>
      <c r="B88" s="348"/>
    </row>
    <row r="89" spans="1:2" ht="30" customHeight="1">
      <c r="A89" s="345" t="s">
        <v>352</v>
      </c>
      <c r="B89" s="346"/>
    </row>
    <row r="90" spans="1:2" ht="16.5" customHeight="1">
      <c r="A90" s="349" t="s">
        <v>353</v>
      </c>
      <c r="B90" s="350"/>
    </row>
    <row r="91" spans="1:2" ht="16.5" customHeight="1">
      <c r="A91" s="349"/>
      <c r="B91" s="350"/>
    </row>
    <row r="92" spans="1:2" ht="16.5" customHeight="1">
      <c r="A92" s="349"/>
      <c r="B92" s="350"/>
    </row>
    <row r="93" spans="1:2" ht="16.5" customHeight="1">
      <c r="A93" s="349"/>
      <c r="B93" s="350"/>
    </row>
    <row r="94" spans="1:2" ht="16.5" customHeight="1">
      <c r="A94" s="349"/>
      <c r="B94" s="350"/>
    </row>
    <row r="95" spans="1:2" ht="16.5" customHeight="1">
      <c r="A95" s="349"/>
      <c r="B95" s="350"/>
    </row>
    <row r="96" spans="1:2" ht="16.5" customHeight="1">
      <c r="A96" s="349"/>
      <c r="B96" s="350"/>
    </row>
    <row r="97" spans="1:2" ht="16.5" customHeight="1">
      <c r="A97" s="349"/>
      <c r="B97" s="350"/>
    </row>
    <row r="98" spans="1:2" ht="16.5" customHeight="1">
      <c r="A98" s="349"/>
      <c r="B98" s="350"/>
    </row>
    <row r="99" spans="1:2" ht="16.5" customHeight="1">
      <c r="A99" s="349"/>
      <c r="B99" s="350"/>
    </row>
    <row r="100" spans="1:2" ht="16.5" customHeight="1">
      <c r="A100" s="349"/>
      <c r="B100" s="350"/>
    </row>
    <row r="101" spans="1:2" ht="16.5" customHeight="1">
      <c r="A101" s="349"/>
      <c r="B101" s="350"/>
    </row>
    <row r="102" spans="1:2" ht="16.5" customHeight="1">
      <c r="A102" s="349"/>
      <c r="B102" s="350"/>
    </row>
    <row r="103" spans="1:2" ht="15" customHeight="1">
      <c r="A103" s="351" t="s">
        <v>354</v>
      </c>
      <c r="B103" s="352"/>
    </row>
    <row r="104" spans="1:2" ht="15" customHeight="1">
      <c r="A104" s="65" t="s">
        <v>60</v>
      </c>
      <c r="B104" s="64"/>
    </row>
    <row r="105" spans="1:2" ht="19.5" customHeight="1">
      <c r="A105" s="353" t="s">
        <v>226</v>
      </c>
      <c r="B105" s="354"/>
    </row>
    <row r="106" spans="1:2" ht="19.5" customHeight="1">
      <c r="A106" s="353" t="s">
        <v>212</v>
      </c>
      <c r="B106" s="354"/>
    </row>
    <row r="107" spans="1:2" ht="19.5" customHeight="1">
      <c r="A107" s="353" t="s">
        <v>213</v>
      </c>
      <c r="B107" s="354"/>
    </row>
    <row r="108" spans="1:2" ht="18" customHeight="1">
      <c r="A108" s="188" t="s">
        <v>214</v>
      </c>
      <c r="B108" s="188" t="s">
        <v>222</v>
      </c>
    </row>
    <row r="109" spans="1:2" ht="20.25" customHeight="1">
      <c r="A109" s="189" t="s">
        <v>227</v>
      </c>
      <c r="B109" s="190" t="s">
        <v>228</v>
      </c>
    </row>
    <row r="110" spans="1:2" ht="18" customHeight="1">
      <c r="A110" s="355" t="s">
        <v>218</v>
      </c>
      <c r="B110" s="356"/>
    </row>
    <row r="111" spans="1:2" ht="18" customHeight="1">
      <c r="A111" s="189" t="s">
        <v>248</v>
      </c>
      <c r="B111" s="188" t="s">
        <v>328</v>
      </c>
    </row>
    <row r="112" spans="1:2" ht="18" customHeight="1">
      <c r="A112" s="188" t="s">
        <v>249</v>
      </c>
      <c r="B112" s="188" t="s">
        <v>250</v>
      </c>
    </row>
    <row r="113" spans="1:2" ht="4.5" customHeight="1">
      <c r="A113" s="347"/>
      <c r="B113" s="348"/>
    </row>
    <row r="114" spans="1:2" ht="35.25" customHeight="1">
      <c r="A114" s="345" t="s">
        <v>229</v>
      </c>
      <c r="B114" s="346"/>
    </row>
    <row r="115" spans="1:2" ht="15" customHeight="1">
      <c r="A115" s="349" t="s">
        <v>333</v>
      </c>
      <c r="B115" s="350"/>
    </row>
    <row r="116" spans="1:2" ht="15" customHeight="1">
      <c r="A116" s="349"/>
      <c r="B116" s="350"/>
    </row>
    <row r="117" spans="1:2" ht="15" customHeight="1">
      <c r="A117" s="349"/>
      <c r="B117" s="350"/>
    </row>
    <row r="118" spans="1:2" ht="15" customHeight="1">
      <c r="A118" s="349"/>
      <c r="B118" s="350"/>
    </row>
    <row r="119" spans="1:2" ht="15" customHeight="1">
      <c r="A119" s="349"/>
      <c r="B119" s="350"/>
    </row>
    <row r="120" spans="1:2" ht="15" customHeight="1">
      <c r="A120" s="349"/>
      <c r="B120" s="350"/>
    </row>
    <row r="121" spans="1:2" ht="15" customHeight="1">
      <c r="A121" s="349"/>
      <c r="B121" s="350"/>
    </row>
    <row r="122" spans="1:2" ht="15" customHeight="1">
      <c r="A122" s="349"/>
      <c r="B122" s="350"/>
    </row>
    <row r="123" spans="1:2" ht="15" customHeight="1">
      <c r="A123" s="349"/>
      <c r="B123" s="350"/>
    </row>
    <row r="124" spans="1:2" ht="15" customHeight="1">
      <c r="A124" s="349"/>
      <c r="B124" s="350"/>
    </row>
    <row r="125" spans="1:2" ht="15" customHeight="1">
      <c r="A125" s="349"/>
      <c r="B125" s="350"/>
    </row>
    <row r="126" spans="1:2" ht="15" customHeight="1">
      <c r="A126" s="349"/>
      <c r="B126" s="350"/>
    </row>
    <row r="127" spans="1:2" ht="15" customHeight="1">
      <c r="A127" s="349"/>
      <c r="B127" s="350"/>
    </row>
    <row r="128" spans="1:2" ht="15" customHeight="1">
      <c r="A128" s="85"/>
      <c r="B128" s="86"/>
    </row>
    <row r="129" spans="1:2" ht="15" customHeight="1">
      <c r="A129" s="65" t="s">
        <v>60</v>
      </c>
      <c r="B129" s="64"/>
    </row>
    <row r="130" spans="1:2" ht="19.5" customHeight="1">
      <c r="A130" s="353" t="s">
        <v>230</v>
      </c>
      <c r="B130" s="354"/>
    </row>
    <row r="131" spans="1:2" ht="19.5" customHeight="1">
      <c r="A131" s="353" t="s">
        <v>212</v>
      </c>
      <c r="B131" s="354"/>
    </row>
    <row r="132" spans="1:2" ht="19.5" customHeight="1">
      <c r="A132" s="353" t="s">
        <v>213</v>
      </c>
      <c r="B132" s="354"/>
    </row>
    <row r="133" spans="1:2" ht="18" customHeight="1">
      <c r="A133" s="188" t="s">
        <v>214</v>
      </c>
      <c r="B133" s="188" t="s">
        <v>222</v>
      </c>
    </row>
    <row r="134" spans="1:2" ht="20.25" customHeight="1">
      <c r="A134" s="189" t="s">
        <v>227</v>
      </c>
      <c r="B134" s="190" t="s">
        <v>231</v>
      </c>
    </row>
    <row r="135" spans="1:2" ht="18" customHeight="1">
      <c r="A135" s="355" t="s">
        <v>218</v>
      </c>
      <c r="B135" s="356"/>
    </row>
    <row r="136" spans="1:2" ht="18" customHeight="1">
      <c r="A136" s="189" t="s">
        <v>251</v>
      </c>
      <c r="B136" s="188" t="s">
        <v>334</v>
      </c>
    </row>
    <row r="137" spans="1:2" ht="18" customHeight="1">
      <c r="A137" s="188" t="s">
        <v>252</v>
      </c>
      <c r="B137" s="188" t="s">
        <v>253</v>
      </c>
    </row>
    <row r="138" spans="1:2" ht="4.5" customHeight="1">
      <c r="A138" s="347"/>
      <c r="B138" s="348"/>
    </row>
    <row r="139" spans="1:2" ht="30" customHeight="1">
      <c r="A139" s="357" t="s">
        <v>232</v>
      </c>
      <c r="B139" s="357"/>
    </row>
    <row r="140" spans="1:2" ht="15" customHeight="1">
      <c r="A140" s="358" t="s">
        <v>430</v>
      </c>
      <c r="B140" s="358"/>
    </row>
    <row r="141" spans="1:2" ht="15" customHeight="1">
      <c r="A141" s="358"/>
      <c r="B141" s="358"/>
    </row>
    <row r="142" spans="1:2" ht="15" customHeight="1">
      <c r="A142" s="358"/>
      <c r="B142" s="358"/>
    </row>
    <row r="143" spans="1:2" ht="15" customHeight="1">
      <c r="A143" s="358"/>
      <c r="B143" s="358"/>
    </row>
    <row r="144" spans="1:2" ht="15" customHeight="1">
      <c r="A144" s="358"/>
      <c r="B144" s="358"/>
    </row>
    <row r="145" spans="1:2" ht="15" customHeight="1">
      <c r="A145" s="358"/>
      <c r="B145" s="358"/>
    </row>
    <row r="146" spans="1:2" ht="15" customHeight="1">
      <c r="A146" s="358"/>
      <c r="B146" s="358"/>
    </row>
    <row r="147" spans="1:2" ht="15" customHeight="1">
      <c r="A147" s="358"/>
      <c r="B147" s="358"/>
    </row>
    <row r="148" spans="1:2" ht="15" customHeight="1">
      <c r="A148" s="358"/>
      <c r="B148" s="358"/>
    </row>
    <row r="149" spans="1:2" ht="15" customHeight="1">
      <c r="A149" s="358"/>
      <c r="B149" s="358"/>
    </row>
    <row r="150" spans="1:2" ht="15" customHeight="1">
      <c r="A150" s="358"/>
      <c r="B150" s="358"/>
    </row>
    <row r="151" spans="1:2" ht="15" customHeight="1">
      <c r="A151" s="358"/>
      <c r="B151" s="358"/>
    </row>
    <row r="152" spans="1:2" ht="15" customHeight="1">
      <c r="A152" s="358"/>
      <c r="B152" s="358"/>
    </row>
    <row r="153" spans="1:2" ht="15" customHeight="1">
      <c r="A153" s="85"/>
      <c r="B153" s="86"/>
    </row>
    <row r="154" spans="1:2" ht="15" customHeight="1">
      <c r="A154" s="65" t="s">
        <v>60</v>
      </c>
      <c r="B154" s="64"/>
    </row>
    <row r="155" spans="1:2" ht="19.5" customHeight="1">
      <c r="A155" s="353" t="s">
        <v>233</v>
      </c>
      <c r="B155" s="354"/>
    </row>
    <row r="156" spans="1:2" ht="19.5" customHeight="1">
      <c r="A156" s="353" t="s">
        <v>212</v>
      </c>
      <c r="B156" s="354"/>
    </row>
    <row r="157" spans="1:2" ht="19.5" customHeight="1">
      <c r="A157" s="353" t="s">
        <v>213</v>
      </c>
      <c r="B157" s="354"/>
    </row>
    <row r="158" spans="1:2" ht="18" customHeight="1">
      <c r="A158" s="188" t="s">
        <v>214</v>
      </c>
      <c r="B158" s="188" t="s">
        <v>222</v>
      </c>
    </row>
    <row r="159" spans="1:2" ht="20.25" customHeight="1">
      <c r="A159" s="189" t="s">
        <v>227</v>
      </c>
      <c r="B159" s="190" t="s">
        <v>234</v>
      </c>
    </row>
    <row r="160" spans="1:2" ht="18" customHeight="1">
      <c r="A160" s="355" t="s">
        <v>218</v>
      </c>
      <c r="B160" s="356"/>
    </row>
    <row r="161" spans="1:2" ht="18" customHeight="1">
      <c r="A161" s="189" t="s">
        <v>254</v>
      </c>
      <c r="B161" s="188" t="s">
        <v>335</v>
      </c>
    </row>
    <row r="162" spans="1:2" ht="18" customHeight="1">
      <c r="A162" s="188" t="s">
        <v>255</v>
      </c>
      <c r="B162" s="188" t="s">
        <v>256</v>
      </c>
    </row>
    <row r="163" spans="1:2" ht="4.5" customHeight="1">
      <c r="A163" s="347"/>
      <c r="B163" s="348"/>
    </row>
    <row r="164" spans="1:2" ht="30" customHeight="1">
      <c r="A164" s="357" t="s">
        <v>235</v>
      </c>
      <c r="B164" s="357"/>
    </row>
    <row r="165" spans="1:2" ht="15" customHeight="1">
      <c r="A165" s="358" t="s">
        <v>431</v>
      </c>
      <c r="B165" s="358"/>
    </row>
    <row r="166" spans="1:2" ht="15" customHeight="1">
      <c r="A166" s="358"/>
      <c r="B166" s="358"/>
    </row>
    <row r="167" spans="1:2" ht="15" customHeight="1">
      <c r="A167" s="358"/>
      <c r="B167" s="358"/>
    </row>
    <row r="168" spans="1:2" ht="15" customHeight="1">
      <c r="A168" s="358"/>
      <c r="B168" s="358"/>
    </row>
    <row r="169" spans="1:2" ht="15" customHeight="1">
      <c r="A169" s="358"/>
      <c r="B169" s="358"/>
    </row>
    <row r="170" spans="1:2" ht="15" customHeight="1">
      <c r="A170" s="358"/>
      <c r="B170" s="358"/>
    </row>
    <row r="171" spans="1:2" ht="15" customHeight="1">
      <c r="A171" s="358"/>
      <c r="B171" s="358"/>
    </row>
    <row r="172" spans="1:2" ht="15" customHeight="1">
      <c r="A172" s="358"/>
      <c r="B172" s="358"/>
    </row>
    <row r="173" spans="1:2" ht="15" customHeight="1">
      <c r="A173" s="358"/>
      <c r="B173" s="358"/>
    </row>
    <row r="174" spans="1:2" ht="15" customHeight="1">
      <c r="A174" s="358"/>
      <c r="B174" s="358"/>
    </row>
    <row r="175" spans="1:2" ht="15" customHeight="1">
      <c r="A175" s="358"/>
      <c r="B175" s="358"/>
    </row>
    <row r="176" spans="1:2" ht="15" customHeight="1">
      <c r="A176" s="358"/>
      <c r="B176" s="358"/>
    </row>
    <row r="177" spans="1:2" ht="15" customHeight="1">
      <c r="A177" s="358"/>
      <c r="B177" s="358"/>
    </row>
    <row r="178" spans="1:2" ht="15" customHeight="1">
      <c r="A178" s="85"/>
      <c r="B178" s="86"/>
    </row>
    <row r="179" spans="1:2" ht="15" customHeight="1">
      <c r="A179" s="65" t="s">
        <v>60</v>
      </c>
      <c r="B179" s="64"/>
    </row>
    <row r="180" spans="1:2" ht="19.5" customHeight="1">
      <c r="A180" s="353" t="s">
        <v>236</v>
      </c>
      <c r="B180" s="354"/>
    </row>
    <row r="181" spans="1:2" ht="19.5" customHeight="1">
      <c r="A181" s="353" t="s">
        <v>212</v>
      </c>
      <c r="B181" s="354"/>
    </row>
    <row r="182" spans="1:2" ht="19.5" customHeight="1">
      <c r="A182" s="353" t="s">
        <v>237</v>
      </c>
      <c r="B182" s="354"/>
    </row>
    <row r="183" spans="1:2" ht="18" customHeight="1">
      <c r="A183" s="188" t="s">
        <v>214</v>
      </c>
      <c r="B183" s="188" t="s">
        <v>222</v>
      </c>
    </row>
    <row r="184" spans="1:2" ht="20.25" customHeight="1">
      <c r="A184" s="189" t="s">
        <v>227</v>
      </c>
      <c r="B184" s="190" t="s">
        <v>238</v>
      </c>
    </row>
    <row r="185" spans="1:2" ht="18" customHeight="1">
      <c r="A185" s="355" t="s">
        <v>218</v>
      </c>
      <c r="B185" s="356"/>
    </row>
    <row r="186" spans="1:2" ht="18" customHeight="1">
      <c r="A186" s="189" t="s">
        <v>257</v>
      </c>
      <c r="B186" s="188" t="s">
        <v>336</v>
      </c>
    </row>
    <row r="187" spans="1:2" ht="18" customHeight="1">
      <c r="A187" s="188" t="s">
        <v>258</v>
      </c>
      <c r="B187" s="188" t="s">
        <v>259</v>
      </c>
    </row>
    <row r="188" spans="1:2" ht="4.5" customHeight="1">
      <c r="A188" s="347"/>
      <c r="B188" s="348"/>
    </row>
    <row r="189" spans="1:2" ht="39.75" customHeight="1">
      <c r="A189" s="357" t="s">
        <v>432</v>
      </c>
      <c r="B189" s="357"/>
    </row>
    <row r="190" spans="1:2" ht="15" customHeight="1">
      <c r="A190" s="359" t="s">
        <v>433</v>
      </c>
      <c r="B190" s="360"/>
    </row>
    <row r="191" spans="1:2" ht="15" customHeight="1">
      <c r="A191" s="359"/>
      <c r="B191" s="360"/>
    </row>
    <row r="192" spans="1:2" ht="15" customHeight="1">
      <c r="A192" s="359"/>
      <c r="B192" s="360"/>
    </row>
    <row r="193" spans="1:2" ht="15" customHeight="1">
      <c r="A193" s="359"/>
      <c r="B193" s="360"/>
    </row>
    <row r="194" spans="1:2" ht="15" customHeight="1">
      <c r="A194" s="359"/>
      <c r="B194" s="360"/>
    </row>
    <row r="195" spans="1:2" ht="15" customHeight="1">
      <c r="A195" s="359"/>
      <c r="B195" s="360"/>
    </row>
    <row r="196" spans="1:2" ht="15" customHeight="1">
      <c r="A196" s="359"/>
      <c r="B196" s="360"/>
    </row>
    <row r="197" spans="1:2" ht="15" customHeight="1">
      <c r="A197" s="359"/>
      <c r="B197" s="360"/>
    </row>
    <row r="198" spans="1:2" ht="15" customHeight="1">
      <c r="A198" s="359"/>
      <c r="B198" s="360"/>
    </row>
    <row r="199" spans="1:2" ht="15" customHeight="1">
      <c r="A199" s="359"/>
      <c r="B199" s="360"/>
    </row>
    <row r="200" spans="1:2" ht="15" customHeight="1">
      <c r="A200" s="359"/>
      <c r="B200" s="360"/>
    </row>
    <row r="201" spans="1:2" ht="15" customHeight="1">
      <c r="A201" s="359"/>
      <c r="B201" s="360"/>
    </row>
    <row r="202" spans="1:2" ht="15" customHeight="1">
      <c r="A202" s="359"/>
      <c r="B202" s="360"/>
    </row>
    <row r="203" spans="1:2" ht="15" customHeight="1">
      <c r="A203" s="85"/>
      <c r="B203" s="86"/>
    </row>
    <row r="204" spans="1:2" ht="15" customHeight="1">
      <c r="A204" s="65" t="s">
        <v>60</v>
      </c>
      <c r="B204" s="64"/>
    </row>
    <row r="205" spans="1:2" ht="19.5" customHeight="1">
      <c r="A205" s="353" t="s">
        <v>239</v>
      </c>
      <c r="B205" s="354"/>
    </row>
    <row r="206" spans="1:2" ht="19.5" customHeight="1">
      <c r="A206" s="353" t="s">
        <v>212</v>
      </c>
      <c r="B206" s="354"/>
    </row>
    <row r="207" spans="1:2" ht="19.5" customHeight="1">
      <c r="A207" s="353" t="s">
        <v>213</v>
      </c>
      <c r="B207" s="354"/>
    </row>
    <row r="208" spans="1:2" ht="18" customHeight="1">
      <c r="A208" s="188" t="s">
        <v>214</v>
      </c>
      <c r="B208" s="188" t="s">
        <v>222</v>
      </c>
    </row>
    <row r="209" spans="1:2" ht="20.25" customHeight="1">
      <c r="A209" s="189" t="s">
        <v>227</v>
      </c>
      <c r="B209" s="190" t="s">
        <v>240</v>
      </c>
    </row>
    <row r="210" spans="1:2" ht="18" customHeight="1">
      <c r="A210" s="355" t="s">
        <v>218</v>
      </c>
      <c r="B210" s="356"/>
    </row>
    <row r="211" spans="1:2" ht="18" customHeight="1">
      <c r="A211" s="189" t="s">
        <v>260</v>
      </c>
      <c r="B211" s="188" t="s">
        <v>337</v>
      </c>
    </row>
    <row r="212" spans="1:2" ht="18" customHeight="1">
      <c r="A212" s="188" t="s">
        <v>261</v>
      </c>
      <c r="B212" s="188" t="s">
        <v>262</v>
      </c>
    </row>
    <row r="213" spans="1:2" ht="4.5" customHeight="1">
      <c r="A213" s="347"/>
      <c r="B213" s="348"/>
    </row>
    <row r="214" spans="1:2" ht="60.75" customHeight="1">
      <c r="A214" s="357" t="s">
        <v>241</v>
      </c>
      <c r="B214" s="357"/>
    </row>
    <row r="215" spans="1:2" ht="15" customHeight="1">
      <c r="A215" s="358" t="s">
        <v>434</v>
      </c>
      <c r="B215" s="358"/>
    </row>
    <row r="216" spans="1:2" ht="15" customHeight="1">
      <c r="A216" s="358"/>
      <c r="B216" s="358"/>
    </row>
    <row r="217" spans="1:2" ht="15" customHeight="1">
      <c r="A217" s="358"/>
      <c r="B217" s="358"/>
    </row>
    <row r="218" spans="1:2" ht="15" customHeight="1">
      <c r="A218" s="358"/>
      <c r="B218" s="358"/>
    </row>
    <row r="219" spans="1:2" ht="15" customHeight="1">
      <c r="A219" s="358"/>
      <c r="B219" s="358"/>
    </row>
    <row r="220" spans="1:2" ht="15" customHeight="1">
      <c r="A220" s="358"/>
      <c r="B220" s="358"/>
    </row>
    <row r="221" spans="1:2" ht="15" customHeight="1">
      <c r="A221" s="358"/>
      <c r="B221" s="358"/>
    </row>
    <row r="222" spans="1:2" ht="15" customHeight="1">
      <c r="A222" s="358"/>
      <c r="B222" s="358"/>
    </row>
    <row r="223" spans="1:2" ht="15" customHeight="1">
      <c r="A223" s="358"/>
      <c r="B223" s="358"/>
    </row>
    <row r="224" spans="1:2" ht="15" customHeight="1">
      <c r="A224" s="358"/>
      <c r="B224" s="358"/>
    </row>
    <row r="225" spans="1:2" ht="15" customHeight="1">
      <c r="A225" s="358"/>
      <c r="B225" s="358"/>
    </row>
    <row r="226" spans="1:2" ht="15" customHeight="1">
      <c r="A226" s="358"/>
      <c r="B226" s="358"/>
    </row>
    <row r="227" spans="1:2" ht="15" customHeight="1">
      <c r="A227" s="358"/>
      <c r="B227" s="358"/>
    </row>
    <row r="228" spans="1:2" ht="15" customHeight="1">
      <c r="A228" s="85"/>
      <c r="B228" s="86"/>
    </row>
    <row r="229" spans="1:2" ht="15" customHeight="1">
      <c r="A229" s="65" t="s">
        <v>60</v>
      </c>
      <c r="B229" s="64"/>
    </row>
    <row r="230" ht="13.5"/>
  </sheetData>
  <sheetProtection/>
  <mergeCells count="67">
    <mergeCell ref="A6:B6"/>
    <mergeCell ref="A15:B27"/>
    <mergeCell ref="A7:B7"/>
    <mergeCell ref="A14:B14"/>
    <mergeCell ref="A13:B13"/>
    <mergeCell ref="A1:B1"/>
    <mergeCell ref="A3:B3"/>
    <mergeCell ref="A4:B4"/>
    <mergeCell ref="A10:B10"/>
    <mergeCell ref="A5:B5"/>
    <mergeCell ref="A55:B55"/>
    <mergeCell ref="A56:B56"/>
    <mergeCell ref="A57:B57"/>
    <mergeCell ref="A60:B60"/>
    <mergeCell ref="A63:B63"/>
    <mergeCell ref="A64:B64"/>
    <mergeCell ref="A65:B77"/>
    <mergeCell ref="A105:B105"/>
    <mergeCell ref="A106:B106"/>
    <mergeCell ref="A107:B107"/>
    <mergeCell ref="A110:B110"/>
    <mergeCell ref="A113:B113"/>
    <mergeCell ref="A80:B80"/>
    <mergeCell ref="A81:B81"/>
    <mergeCell ref="A82:B82"/>
    <mergeCell ref="A85:B85"/>
    <mergeCell ref="A114:B114"/>
    <mergeCell ref="A115:B127"/>
    <mergeCell ref="A130:B130"/>
    <mergeCell ref="A131:B131"/>
    <mergeCell ref="A132:B132"/>
    <mergeCell ref="A135:B135"/>
    <mergeCell ref="A180:B180"/>
    <mergeCell ref="A181:B181"/>
    <mergeCell ref="A138:B138"/>
    <mergeCell ref="A139:B139"/>
    <mergeCell ref="A140:B152"/>
    <mergeCell ref="A155:B155"/>
    <mergeCell ref="A156:B156"/>
    <mergeCell ref="A157:B157"/>
    <mergeCell ref="A215:B227"/>
    <mergeCell ref="A182:B182"/>
    <mergeCell ref="A185:B185"/>
    <mergeCell ref="A188:B188"/>
    <mergeCell ref="A189:B189"/>
    <mergeCell ref="A190:B202"/>
    <mergeCell ref="A205:B205"/>
    <mergeCell ref="A39:B39"/>
    <mergeCell ref="A206:B206"/>
    <mergeCell ref="A207:B207"/>
    <mergeCell ref="A210:B210"/>
    <mergeCell ref="A213:B213"/>
    <mergeCell ref="A214:B214"/>
    <mergeCell ref="A160:B160"/>
    <mergeCell ref="A163:B163"/>
    <mergeCell ref="A164:B164"/>
    <mergeCell ref="A165:B177"/>
    <mergeCell ref="A40:B52"/>
    <mergeCell ref="A88:B88"/>
    <mergeCell ref="A89:B89"/>
    <mergeCell ref="A90:B102"/>
    <mergeCell ref="A103:B103"/>
    <mergeCell ref="A30:B30"/>
    <mergeCell ref="A31:B31"/>
    <mergeCell ref="A32:B32"/>
    <mergeCell ref="A35:B35"/>
    <mergeCell ref="A38:B38"/>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1.4960629921259843" bottom="0.35433070866141736" header="0.1968503937007874" footer="0.1968503937007874"/>
  <pageSetup fitToHeight="0" fitToWidth="1" horizontalDpi="600" verticalDpi="600" orientation="landscape" scale="69" r:id="rId2"/>
  <headerFooter alignWithMargins="0">
    <oddHeader>&amp;C&amp;G</oddHeader>
    <oddFooter>&amp;RI&amp;"Gotham Rounded Book,Normal"NFORME DE AVANCE TRIMESTRAL ENERO-JUNIO</oddFooter>
  </headerFooter>
  <rowBreaks count="8" manualBreakCount="8">
    <brk id="29" max="1" man="1"/>
    <brk id="54" max="1" man="1"/>
    <brk id="79" max="1" man="1"/>
    <brk id="104" max="1" man="1"/>
    <brk id="129" max="1" man="1"/>
    <brk id="154" max="1" man="1"/>
    <brk id="179" max="1" man="1"/>
    <brk id="204" max="1"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showGridLines="0" zoomScaleSheetLayoutView="100" zoomScalePageLayoutView="0" workbookViewId="0" topLeftCell="A1">
      <selection activeCell="A1" sqref="A1:Q1"/>
    </sheetView>
  </sheetViews>
  <sheetFormatPr defaultColWidth="11.421875" defaultRowHeight="12.75" zeroHeight="1"/>
  <cols>
    <col min="1" max="1" width="3.8515625" style="1" customWidth="1"/>
    <col min="2" max="3" width="3.140625" style="1" customWidth="1"/>
    <col min="4" max="4" width="4.00390625" style="1" customWidth="1"/>
    <col min="5" max="5" width="5.00390625" style="1" bestFit="1" customWidth="1"/>
    <col min="6" max="6" width="3.140625" style="1" customWidth="1"/>
    <col min="7" max="7" width="29.140625" style="1" customWidth="1"/>
    <col min="8" max="8" width="11.57421875" style="1" bestFit="1" customWidth="1"/>
    <col min="9" max="9" width="12.8515625" style="1" bestFit="1" customWidth="1"/>
    <col min="10" max="10" width="10.8515625" style="1" customWidth="1"/>
    <col min="11" max="11" width="6.7109375" style="1" bestFit="1" customWidth="1"/>
    <col min="12" max="15" width="19.00390625" style="1" bestFit="1" customWidth="1"/>
    <col min="16" max="16" width="6.28125" style="1" bestFit="1" customWidth="1"/>
    <col min="17" max="17" width="8.8515625" style="1" bestFit="1" customWidth="1"/>
    <col min="18" max="18" width="11.421875" style="1" customWidth="1"/>
    <col min="19" max="21" width="11.57421875" style="254" hidden="1" customWidth="1"/>
    <col min="22" max="16384" width="0" style="1" hidden="1" customWidth="1"/>
  </cols>
  <sheetData>
    <row r="1" spans="1:17" ht="34.5" customHeight="1">
      <c r="A1" s="275" t="s">
        <v>66</v>
      </c>
      <c r="B1" s="276"/>
      <c r="C1" s="276"/>
      <c r="D1" s="276"/>
      <c r="E1" s="276"/>
      <c r="F1" s="276"/>
      <c r="G1" s="276"/>
      <c r="H1" s="276"/>
      <c r="I1" s="276"/>
      <c r="J1" s="276"/>
      <c r="K1" s="276"/>
      <c r="L1" s="276"/>
      <c r="M1" s="276"/>
      <c r="N1" s="276"/>
      <c r="O1" s="276"/>
      <c r="P1" s="276"/>
      <c r="Q1" s="277"/>
    </row>
    <row r="2" ht="6" customHeight="1">
      <c r="Q2" s="68"/>
    </row>
    <row r="3" spans="1:17" ht="19.5" customHeight="1">
      <c r="A3" s="278" t="str">
        <f>+'ECG-1'!A3:I3</f>
        <v>UNIDAD RESPONSABLE DEL GASTO: 26 PD SP  SERVICIOS DE SALUD PÚBLICA DEL DISTRITO FEDERAL</v>
      </c>
      <c r="B3" s="279"/>
      <c r="C3" s="279"/>
      <c r="D3" s="279"/>
      <c r="E3" s="279"/>
      <c r="F3" s="279"/>
      <c r="G3" s="279"/>
      <c r="H3" s="279"/>
      <c r="I3" s="279"/>
      <c r="J3" s="279"/>
      <c r="K3" s="279"/>
      <c r="L3" s="279"/>
      <c r="M3" s="279"/>
      <c r="N3" s="279"/>
      <c r="O3" s="279"/>
      <c r="P3" s="279"/>
      <c r="Q3" s="280"/>
    </row>
    <row r="4" spans="1:17" ht="19.5" customHeight="1">
      <c r="A4" s="278" t="str">
        <f>+'ECG-1'!A4:I4</f>
        <v>PERÍODO: ENERO - JUNIO 2015</v>
      </c>
      <c r="B4" s="279"/>
      <c r="C4" s="279"/>
      <c r="D4" s="279"/>
      <c r="E4" s="279"/>
      <c r="F4" s="279"/>
      <c r="G4" s="279"/>
      <c r="H4" s="279"/>
      <c r="I4" s="279"/>
      <c r="J4" s="279"/>
      <c r="K4" s="279"/>
      <c r="L4" s="279"/>
      <c r="M4" s="279"/>
      <c r="N4" s="279"/>
      <c r="O4" s="279"/>
      <c r="P4" s="279"/>
      <c r="Q4" s="280"/>
    </row>
    <row r="5" spans="1:17" ht="15" customHeight="1">
      <c r="A5" s="273" t="s">
        <v>65</v>
      </c>
      <c r="B5" s="273" t="s">
        <v>30</v>
      </c>
      <c r="C5" s="273" t="s">
        <v>27</v>
      </c>
      <c r="D5" s="273" t="s">
        <v>28</v>
      </c>
      <c r="E5" s="273" t="s">
        <v>0</v>
      </c>
      <c r="F5" s="273" t="s">
        <v>52</v>
      </c>
      <c r="G5" s="273" t="s">
        <v>1</v>
      </c>
      <c r="H5" s="273" t="s">
        <v>18</v>
      </c>
      <c r="I5" s="93" t="s">
        <v>3</v>
      </c>
      <c r="J5" s="93"/>
      <c r="K5" s="93"/>
      <c r="L5" s="93"/>
      <c r="M5" s="93"/>
      <c r="N5" s="93"/>
      <c r="O5" s="93"/>
      <c r="P5" s="93"/>
      <c r="Q5" s="94"/>
    </row>
    <row r="6" spans="1:17" ht="15" customHeight="1">
      <c r="A6" s="288"/>
      <c r="B6" s="288"/>
      <c r="C6" s="288"/>
      <c r="D6" s="288"/>
      <c r="E6" s="288"/>
      <c r="F6" s="288"/>
      <c r="G6" s="288"/>
      <c r="H6" s="288"/>
      <c r="I6" s="95" t="s">
        <v>2</v>
      </c>
      <c r="J6" s="96"/>
      <c r="K6" s="294" t="s">
        <v>20</v>
      </c>
      <c r="L6" s="290" t="s">
        <v>76</v>
      </c>
      <c r="M6" s="291"/>
      <c r="N6" s="291"/>
      <c r="O6" s="291"/>
      <c r="P6" s="292" t="s">
        <v>112</v>
      </c>
      <c r="Q6" s="292" t="s">
        <v>88</v>
      </c>
    </row>
    <row r="7" spans="1:17" ht="42" customHeight="1">
      <c r="A7" s="289"/>
      <c r="B7" s="289"/>
      <c r="C7" s="289"/>
      <c r="D7" s="289"/>
      <c r="E7" s="289"/>
      <c r="F7" s="289"/>
      <c r="G7" s="289"/>
      <c r="H7" s="289"/>
      <c r="I7" s="97" t="s">
        <v>102</v>
      </c>
      <c r="J7" s="97" t="s">
        <v>19</v>
      </c>
      <c r="K7" s="295"/>
      <c r="L7" s="97" t="s">
        <v>110</v>
      </c>
      <c r="M7" s="97" t="s">
        <v>85</v>
      </c>
      <c r="N7" s="97" t="s">
        <v>86</v>
      </c>
      <c r="O7" s="97" t="s">
        <v>87</v>
      </c>
      <c r="P7" s="293"/>
      <c r="Q7" s="293"/>
    </row>
    <row r="8" spans="1:21" s="28" customFormat="1" ht="27" customHeight="1">
      <c r="A8" s="140">
        <v>1</v>
      </c>
      <c r="B8" s="140"/>
      <c r="C8" s="140"/>
      <c r="D8" s="140"/>
      <c r="E8" s="140"/>
      <c r="F8" s="141"/>
      <c r="G8" s="142" t="s">
        <v>141</v>
      </c>
      <c r="H8" s="143"/>
      <c r="I8" s="144"/>
      <c r="J8" s="144"/>
      <c r="K8" s="145"/>
      <c r="L8" s="146">
        <f>+L9</f>
        <v>2661541588.130001</v>
      </c>
      <c r="M8" s="146">
        <f>+M9</f>
        <v>1818554400.4600008</v>
      </c>
      <c r="N8" s="146">
        <f>+N9</f>
        <v>1799808779.9600008</v>
      </c>
      <c r="O8" s="146">
        <f>+O9</f>
        <v>1776419375.0200007</v>
      </c>
      <c r="P8" s="141"/>
      <c r="Q8" s="147"/>
      <c r="S8" s="255"/>
      <c r="T8" s="255"/>
      <c r="U8" s="255"/>
    </row>
    <row r="9" spans="1:21" s="28" customFormat="1" ht="15" customHeight="1">
      <c r="A9" s="143"/>
      <c r="B9" s="143">
        <v>2</v>
      </c>
      <c r="C9" s="140"/>
      <c r="D9" s="140"/>
      <c r="E9" s="140"/>
      <c r="F9" s="141"/>
      <c r="G9" s="142" t="s">
        <v>142</v>
      </c>
      <c r="H9" s="143"/>
      <c r="I9" s="145"/>
      <c r="J9" s="145"/>
      <c r="K9" s="147"/>
      <c r="L9" s="146">
        <f>+L10+L15+L34</f>
        <v>2661541588.130001</v>
      </c>
      <c r="M9" s="146">
        <f>+M10+M15+M34</f>
        <v>1818554400.4600008</v>
      </c>
      <c r="N9" s="146">
        <f>+N10+N15+N34</f>
        <v>1799808779.9600008</v>
      </c>
      <c r="O9" s="146">
        <f>+O10+O15+O34</f>
        <v>1776419375.0200007</v>
      </c>
      <c r="P9" s="147"/>
      <c r="Q9" s="147"/>
      <c r="S9" s="255"/>
      <c r="T9" s="255"/>
      <c r="U9" s="255"/>
    </row>
    <row r="10" spans="1:21" s="28" customFormat="1" ht="24.75" customHeight="1">
      <c r="A10" s="143"/>
      <c r="B10" s="143"/>
      <c r="C10" s="143">
        <v>2</v>
      </c>
      <c r="D10" s="143"/>
      <c r="E10" s="143"/>
      <c r="F10" s="140"/>
      <c r="G10" s="148" t="s">
        <v>143</v>
      </c>
      <c r="H10" s="140"/>
      <c r="I10" s="140"/>
      <c r="J10" s="140"/>
      <c r="K10" s="140"/>
      <c r="L10" s="149">
        <f>+L11</f>
        <v>9127050.54</v>
      </c>
      <c r="M10" s="149">
        <f>+M11</f>
        <v>58853.16</v>
      </c>
      <c r="N10" s="149">
        <f>+N11</f>
        <v>58853.16</v>
      </c>
      <c r="O10" s="149">
        <f>+O11</f>
        <v>58853.16</v>
      </c>
      <c r="P10" s="140"/>
      <c r="Q10" s="140"/>
      <c r="S10" s="255"/>
      <c r="T10" s="255"/>
      <c r="U10" s="255"/>
    </row>
    <row r="11" spans="1:21" s="28" customFormat="1" ht="15" customHeight="1">
      <c r="A11" s="143"/>
      <c r="B11" s="143"/>
      <c r="C11" s="143"/>
      <c r="D11" s="143">
        <v>6</v>
      </c>
      <c r="E11" s="143"/>
      <c r="F11" s="140"/>
      <c r="G11" s="148" t="s">
        <v>144</v>
      </c>
      <c r="H11" s="140"/>
      <c r="I11" s="140"/>
      <c r="J11" s="140"/>
      <c r="K11" s="140"/>
      <c r="L11" s="149">
        <f>+L12+L13</f>
        <v>9127050.54</v>
      </c>
      <c r="M11" s="149">
        <f>+M12+M13</f>
        <v>58853.16</v>
      </c>
      <c r="N11" s="149">
        <f>+N12+N13</f>
        <v>58853.16</v>
      </c>
      <c r="O11" s="149">
        <f>+O12+O13</f>
        <v>58853.16</v>
      </c>
      <c r="P11" s="150"/>
      <c r="Q11" s="150"/>
      <c r="S11" s="255"/>
      <c r="T11" s="255"/>
      <c r="U11" s="255"/>
    </row>
    <row r="12" spans="1:21" s="28" customFormat="1" ht="15" customHeight="1">
      <c r="A12" s="143"/>
      <c r="B12" s="143"/>
      <c r="C12" s="143"/>
      <c r="D12" s="143"/>
      <c r="E12" s="143">
        <v>368</v>
      </c>
      <c r="F12" s="141"/>
      <c r="G12" s="142" t="s">
        <v>145</v>
      </c>
      <c r="H12" s="143" t="s">
        <v>146</v>
      </c>
      <c r="I12" s="151">
        <v>24795</v>
      </c>
      <c r="J12" s="151">
        <v>24600</v>
      </c>
      <c r="K12" s="248">
        <f>+J12/I12*100</f>
        <v>99.21355111917725</v>
      </c>
      <c r="L12" s="152">
        <v>1000000</v>
      </c>
      <c r="M12" s="152">
        <v>54899.880000000005</v>
      </c>
      <c r="N12" s="152">
        <v>54899.880000000005</v>
      </c>
      <c r="O12" s="152">
        <v>54899.880000000005</v>
      </c>
      <c r="P12" s="251">
        <f>+M12/L12*100</f>
        <v>5.489988</v>
      </c>
      <c r="Q12" s="247">
        <f>+K12/P12</f>
        <v>18.071724586497684</v>
      </c>
      <c r="S12" s="255">
        <f>(+J12/I12)*100</f>
        <v>99.21355111917725</v>
      </c>
      <c r="T12" s="255">
        <f>(+M12/L12)*100</f>
        <v>5.489988</v>
      </c>
      <c r="U12" s="255">
        <f>(+S12/T12)</f>
        <v>18.071724586497684</v>
      </c>
    </row>
    <row r="13" spans="1:21" s="28" customFormat="1" ht="25.5" customHeight="1">
      <c r="A13" s="143"/>
      <c r="B13" s="143"/>
      <c r="C13" s="143"/>
      <c r="D13" s="143"/>
      <c r="E13" s="143">
        <v>370</v>
      </c>
      <c r="F13" s="141"/>
      <c r="G13" s="142" t="s">
        <v>147</v>
      </c>
      <c r="H13" s="143" t="s">
        <v>148</v>
      </c>
      <c r="I13" s="151">
        <v>1080000</v>
      </c>
      <c r="J13" s="151">
        <v>1031000</v>
      </c>
      <c r="K13" s="248">
        <f>+J13/I13*100</f>
        <v>95.46296296296296</v>
      </c>
      <c r="L13" s="152">
        <v>8127050.54</v>
      </c>
      <c r="M13" s="152">
        <v>3953.28</v>
      </c>
      <c r="N13" s="152">
        <v>3953.28</v>
      </c>
      <c r="O13" s="152">
        <v>3953.28</v>
      </c>
      <c r="P13" s="251">
        <f>+M13/L13*100</f>
        <v>0.04864347748968226</v>
      </c>
      <c r="Q13" s="247">
        <f>(+K13/P13)</f>
        <v>1962.5028449746744</v>
      </c>
      <c r="S13" s="255">
        <f>(+J13/I13)*100</f>
        <v>95.46296296296296</v>
      </c>
      <c r="T13" s="255">
        <f>(+M13/L13)*100</f>
        <v>0.04864347748968226</v>
      </c>
      <c r="U13" s="255">
        <f>(+S13/T13)</f>
        <v>1962.5028449746744</v>
      </c>
    </row>
    <row r="14" spans="1:21" s="28" customFormat="1" ht="15" customHeight="1">
      <c r="A14" s="143"/>
      <c r="B14" s="143"/>
      <c r="C14" s="143"/>
      <c r="D14" s="143"/>
      <c r="E14" s="143"/>
      <c r="F14" s="141"/>
      <c r="G14" s="142"/>
      <c r="H14" s="143"/>
      <c r="I14" s="151"/>
      <c r="J14" s="151"/>
      <c r="K14" s="247"/>
      <c r="L14" s="152"/>
      <c r="M14" s="152"/>
      <c r="N14" s="152"/>
      <c r="O14" s="152"/>
      <c r="P14" s="251"/>
      <c r="Q14" s="247"/>
      <c r="S14" s="255"/>
      <c r="T14" s="255"/>
      <c r="U14" s="255"/>
    </row>
    <row r="15" spans="1:21" s="28" customFormat="1" ht="15" customHeight="1">
      <c r="A15" s="143"/>
      <c r="B15" s="143"/>
      <c r="C15" s="143">
        <v>3</v>
      </c>
      <c r="D15" s="143"/>
      <c r="E15" s="143"/>
      <c r="F15" s="141"/>
      <c r="G15" s="142" t="s">
        <v>149</v>
      </c>
      <c r="H15" s="143"/>
      <c r="I15" s="151"/>
      <c r="J15" s="151"/>
      <c r="K15" s="247"/>
      <c r="L15" s="153">
        <f>+L16+L20+L29</f>
        <v>2651914537.590001</v>
      </c>
      <c r="M15" s="153">
        <f>+M16+M20+M29</f>
        <v>1818408154.2900007</v>
      </c>
      <c r="N15" s="153">
        <f>+N16+N20+N29</f>
        <v>1799662533.7900007</v>
      </c>
      <c r="O15" s="153">
        <f>+O16+O20+O29</f>
        <v>1776273128.8500006</v>
      </c>
      <c r="P15" s="251"/>
      <c r="Q15" s="247"/>
      <c r="S15" s="255"/>
      <c r="T15" s="255"/>
      <c r="U15" s="255"/>
    </row>
    <row r="16" spans="1:21" s="28" customFormat="1" ht="27.75" customHeight="1">
      <c r="A16" s="143"/>
      <c r="B16" s="143"/>
      <c r="C16" s="143"/>
      <c r="D16" s="143">
        <v>1</v>
      </c>
      <c r="E16" s="143"/>
      <c r="F16" s="141"/>
      <c r="G16" s="142" t="s">
        <v>150</v>
      </c>
      <c r="H16" s="143"/>
      <c r="I16" s="151"/>
      <c r="J16" s="151"/>
      <c r="K16" s="247"/>
      <c r="L16" s="153">
        <f>+L17+L18</f>
        <v>75803327.03999999</v>
      </c>
      <c r="M16" s="153">
        <f>+M17+M18</f>
        <v>3706568.8600000003</v>
      </c>
      <c r="N16" s="153">
        <f>+N17+N18</f>
        <v>3706568.8600000003</v>
      </c>
      <c r="O16" s="153">
        <f>+O17+O18</f>
        <v>3267080.0300000003</v>
      </c>
      <c r="P16" s="252"/>
      <c r="Q16" s="248"/>
      <c r="S16" s="255"/>
      <c r="T16" s="255"/>
      <c r="U16" s="255"/>
    </row>
    <row r="17" spans="1:21" s="28" customFormat="1" ht="26.25" customHeight="1">
      <c r="A17" s="143"/>
      <c r="B17" s="143"/>
      <c r="C17" s="143"/>
      <c r="D17" s="143"/>
      <c r="E17" s="143">
        <v>328</v>
      </c>
      <c r="F17" s="141"/>
      <c r="G17" s="142" t="s">
        <v>151</v>
      </c>
      <c r="H17" s="143" t="s">
        <v>152</v>
      </c>
      <c r="I17" s="151">
        <v>2412080</v>
      </c>
      <c r="J17" s="151">
        <v>3184843</v>
      </c>
      <c r="K17" s="248">
        <f>+J17/I17*100</f>
        <v>132.03720440449734</v>
      </c>
      <c r="L17" s="152">
        <v>19863457.729999997</v>
      </c>
      <c r="M17" s="152">
        <v>1177456.83</v>
      </c>
      <c r="N17" s="152">
        <v>1177456.83</v>
      </c>
      <c r="O17" s="152">
        <v>737968</v>
      </c>
      <c r="P17" s="251">
        <f>+M17/L17*100</f>
        <v>5.927753596604051</v>
      </c>
      <c r="Q17" s="247">
        <f>+K17/P17</f>
        <v>22.27440838299016</v>
      </c>
      <c r="S17" s="255">
        <f>(+J17/I17)*100</f>
        <v>132.03720440449734</v>
      </c>
      <c r="T17" s="255">
        <f>(+M17/L17)*100</f>
        <v>5.927753596604051</v>
      </c>
      <c r="U17" s="255">
        <f>(+S17/T17)</f>
        <v>22.27440838299016</v>
      </c>
    </row>
    <row r="18" spans="1:21" s="28" customFormat="1" ht="15" customHeight="1">
      <c r="A18" s="143"/>
      <c r="B18" s="143"/>
      <c r="C18" s="143"/>
      <c r="D18" s="143"/>
      <c r="E18" s="143">
        <v>331</v>
      </c>
      <c r="F18" s="141"/>
      <c r="G18" s="142" t="s">
        <v>153</v>
      </c>
      <c r="H18" s="143" t="s">
        <v>148</v>
      </c>
      <c r="I18" s="151">
        <v>1350117</v>
      </c>
      <c r="J18" s="151">
        <v>1903099</v>
      </c>
      <c r="K18" s="248">
        <f>+J18/I18*100</f>
        <v>140.9580799293691</v>
      </c>
      <c r="L18" s="152">
        <v>55939869.309999995</v>
      </c>
      <c r="M18" s="152">
        <v>2529112.0300000003</v>
      </c>
      <c r="N18" s="152">
        <v>2529112.0300000003</v>
      </c>
      <c r="O18" s="152">
        <v>2529112.0300000003</v>
      </c>
      <c r="P18" s="251">
        <f>+M18/L18*100</f>
        <v>4.52112609699624</v>
      </c>
      <c r="Q18" s="247">
        <f>+K18/P18</f>
        <v>31.177648423258812</v>
      </c>
      <c r="S18" s="255">
        <f>(+J18/I18)*100</f>
        <v>140.9580799293691</v>
      </c>
      <c r="T18" s="255">
        <f>(+M18/L18)*100</f>
        <v>4.52112609699624</v>
      </c>
      <c r="U18" s="255">
        <f>(+S18/T18)</f>
        <v>31.177648423258812</v>
      </c>
    </row>
    <row r="19" spans="1:21" s="28" customFormat="1" ht="15" customHeight="1">
      <c r="A19" s="143"/>
      <c r="B19" s="143"/>
      <c r="C19" s="143"/>
      <c r="D19" s="143"/>
      <c r="E19" s="143"/>
      <c r="F19" s="141"/>
      <c r="G19" s="142"/>
      <c r="H19" s="143"/>
      <c r="I19" s="151"/>
      <c r="J19" s="151"/>
      <c r="K19" s="248"/>
      <c r="L19" s="152"/>
      <c r="M19" s="152"/>
      <c r="N19" s="152"/>
      <c r="O19" s="152"/>
      <c r="P19" s="252"/>
      <c r="Q19" s="247"/>
      <c r="S19" s="255"/>
      <c r="T19" s="255"/>
      <c r="U19" s="255"/>
    </row>
    <row r="20" spans="1:21" s="28" customFormat="1" ht="27" customHeight="1">
      <c r="A20" s="143"/>
      <c r="B20" s="143"/>
      <c r="C20" s="143"/>
      <c r="D20" s="143">
        <v>2</v>
      </c>
      <c r="E20" s="143"/>
      <c r="F20" s="141"/>
      <c r="G20" s="142" t="s">
        <v>154</v>
      </c>
      <c r="H20" s="143"/>
      <c r="I20" s="151"/>
      <c r="J20" s="151"/>
      <c r="K20" s="248"/>
      <c r="L20" s="153">
        <f>+L21+L22+L23+L24+L25+L26+L27</f>
        <v>2526910143.4500012</v>
      </c>
      <c r="M20" s="153">
        <f>+M21+M22+M23+M24+M25+M26+M27</f>
        <v>1779911115.3900008</v>
      </c>
      <c r="N20" s="153">
        <f>+N21+N22+N23+N24+N25+N26+N27</f>
        <v>1761507984.6900008</v>
      </c>
      <c r="O20" s="153">
        <f>+O21+O22+O23+O24+O25+O26+O27</f>
        <v>1735317518.3400006</v>
      </c>
      <c r="P20" s="252"/>
      <c r="Q20" s="248"/>
      <c r="S20" s="255"/>
      <c r="T20" s="255"/>
      <c r="U20" s="255"/>
    </row>
    <row r="21" spans="1:21" s="28" customFormat="1" ht="27" customHeight="1">
      <c r="A21" s="143"/>
      <c r="B21" s="143"/>
      <c r="C21" s="143"/>
      <c r="D21" s="140"/>
      <c r="E21" s="140">
        <v>320</v>
      </c>
      <c r="F21" s="141"/>
      <c r="G21" s="142" t="s">
        <v>155</v>
      </c>
      <c r="H21" s="143" t="s">
        <v>156</v>
      </c>
      <c r="I21" s="151">
        <v>2124805</v>
      </c>
      <c r="J21" s="151">
        <v>1894611</v>
      </c>
      <c r="K21" s="248">
        <f aca="true" t="shared" si="0" ref="K21:K27">+J21/I21*100</f>
        <v>89.16634702949212</v>
      </c>
      <c r="L21" s="152">
        <v>2332244403.3700013</v>
      </c>
      <c r="M21" s="152">
        <v>1657556371.9400005</v>
      </c>
      <c r="N21" s="152">
        <v>1639175327.6400006</v>
      </c>
      <c r="O21" s="152">
        <v>1613311691.6400006</v>
      </c>
      <c r="P21" s="251">
        <f aca="true" t="shared" si="1" ref="P21:P27">+M21/L21*100</f>
        <v>71.07129808286373</v>
      </c>
      <c r="Q21" s="247">
        <f aca="true" t="shared" si="2" ref="Q21:Q27">+K21/P21</f>
        <v>1.254604171230008</v>
      </c>
      <c r="S21" s="255">
        <f aca="true" t="shared" si="3" ref="S21:S27">(+J21/I21)*100</f>
        <v>89.16634702949212</v>
      </c>
      <c r="T21" s="255">
        <f aca="true" t="shared" si="4" ref="T21:T27">(+M21/L21)*100</f>
        <v>71.07129808286373</v>
      </c>
      <c r="U21" s="255">
        <f aca="true" t="shared" si="5" ref="U21:U27">(+S21/T21)</f>
        <v>1.254604171230008</v>
      </c>
    </row>
    <row r="22" spans="1:21" s="28" customFormat="1" ht="18.75" customHeight="1">
      <c r="A22" s="143"/>
      <c r="B22" s="143"/>
      <c r="C22" s="143"/>
      <c r="D22" s="143"/>
      <c r="E22" s="143">
        <v>321</v>
      </c>
      <c r="F22" s="140"/>
      <c r="G22" s="148" t="s">
        <v>157</v>
      </c>
      <c r="H22" s="140" t="s">
        <v>156</v>
      </c>
      <c r="I22" s="154">
        <v>190349</v>
      </c>
      <c r="J22" s="154">
        <v>199974</v>
      </c>
      <c r="K22" s="248">
        <f t="shared" si="0"/>
        <v>105.05650147886251</v>
      </c>
      <c r="L22" s="155">
        <v>21369994.630000006</v>
      </c>
      <c r="M22" s="155">
        <v>16757616.13</v>
      </c>
      <c r="N22" s="155">
        <v>16735529.73</v>
      </c>
      <c r="O22" s="155">
        <v>16662488.790000001</v>
      </c>
      <c r="P22" s="251">
        <f t="shared" si="1"/>
        <v>78.41656687398051</v>
      </c>
      <c r="Q22" s="247">
        <f t="shared" si="2"/>
        <v>1.3397232965795831</v>
      </c>
      <c r="S22" s="255">
        <f t="shared" si="3"/>
        <v>105.05650147886251</v>
      </c>
      <c r="T22" s="255">
        <f t="shared" si="4"/>
        <v>78.41656687398051</v>
      </c>
      <c r="U22" s="255">
        <f t="shared" si="5"/>
        <v>1.3397232965795831</v>
      </c>
    </row>
    <row r="23" spans="1:21" s="28" customFormat="1" ht="29.25" customHeight="1">
      <c r="A23" s="143"/>
      <c r="B23" s="143"/>
      <c r="C23" s="143"/>
      <c r="D23" s="143"/>
      <c r="E23" s="143">
        <v>322</v>
      </c>
      <c r="F23" s="140"/>
      <c r="G23" s="148" t="s">
        <v>158</v>
      </c>
      <c r="H23" s="140" t="s">
        <v>159</v>
      </c>
      <c r="I23" s="154">
        <v>3218</v>
      </c>
      <c r="J23" s="154">
        <v>3022</v>
      </c>
      <c r="K23" s="248">
        <f t="shared" si="0"/>
        <v>93.90926041019266</v>
      </c>
      <c r="L23" s="155">
        <v>83632140.00000003</v>
      </c>
      <c r="M23" s="155">
        <v>80782343.91000001</v>
      </c>
      <c r="N23" s="155">
        <v>80782343.91000001</v>
      </c>
      <c r="O23" s="155">
        <v>80481527.34000002</v>
      </c>
      <c r="P23" s="251">
        <f t="shared" si="1"/>
        <v>96.59246302916557</v>
      </c>
      <c r="Q23" s="247">
        <f t="shared" si="2"/>
        <v>0.9722214080185249</v>
      </c>
      <c r="S23" s="255">
        <f t="shared" si="3"/>
        <v>93.90926041019266</v>
      </c>
      <c r="T23" s="255">
        <f t="shared" si="4"/>
        <v>96.59246302916557</v>
      </c>
      <c r="U23" s="255">
        <f t="shared" si="5"/>
        <v>0.9722214080185249</v>
      </c>
    </row>
    <row r="24" spans="1:21" s="28" customFormat="1" ht="27" customHeight="1">
      <c r="A24" s="143"/>
      <c r="B24" s="143"/>
      <c r="C24" s="143"/>
      <c r="D24" s="143"/>
      <c r="E24" s="143">
        <v>323</v>
      </c>
      <c r="F24" s="141"/>
      <c r="G24" s="142" t="s">
        <v>160</v>
      </c>
      <c r="H24" s="143" t="s">
        <v>161</v>
      </c>
      <c r="I24" s="151">
        <v>58811</v>
      </c>
      <c r="J24" s="151">
        <v>58357</v>
      </c>
      <c r="K24" s="248">
        <f t="shared" si="0"/>
        <v>99.22803557157674</v>
      </c>
      <c r="L24" s="152">
        <v>8159202.29</v>
      </c>
      <c r="M24" s="152">
        <v>506116.49</v>
      </c>
      <c r="N24" s="152">
        <v>506116.49</v>
      </c>
      <c r="O24" s="152">
        <v>506116.49</v>
      </c>
      <c r="P24" s="251">
        <f t="shared" si="1"/>
        <v>6.203014363552445</v>
      </c>
      <c r="Q24" s="247">
        <f t="shared" si="2"/>
        <v>15.99674444647734</v>
      </c>
      <c r="S24" s="255">
        <f t="shared" si="3"/>
        <v>99.22803557157674</v>
      </c>
      <c r="T24" s="255">
        <f t="shared" si="4"/>
        <v>6.203014363552445</v>
      </c>
      <c r="U24" s="255">
        <f t="shared" si="5"/>
        <v>15.99674444647734</v>
      </c>
    </row>
    <row r="25" spans="1:21" s="28" customFormat="1" ht="15" customHeight="1">
      <c r="A25" s="143"/>
      <c r="B25" s="143"/>
      <c r="C25" s="143"/>
      <c r="D25" s="143"/>
      <c r="E25" s="143">
        <v>325</v>
      </c>
      <c r="F25" s="141"/>
      <c r="G25" s="142" t="s">
        <v>162</v>
      </c>
      <c r="H25" s="143" t="s">
        <v>161</v>
      </c>
      <c r="I25" s="151">
        <v>58811</v>
      </c>
      <c r="J25" s="151">
        <v>48337</v>
      </c>
      <c r="K25" s="248">
        <f t="shared" si="0"/>
        <v>82.19040655659656</v>
      </c>
      <c r="L25" s="152">
        <v>5871476.7</v>
      </c>
      <c r="M25" s="152">
        <v>456441.38</v>
      </c>
      <c r="N25" s="152">
        <v>456441.38</v>
      </c>
      <c r="O25" s="152">
        <v>456441.38</v>
      </c>
      <c r="P25" s="251">
        <f t="shared" si="1"/>
        <v>7.773877055494403</v>
      </c>
      <c r="Q25" s="247">
        <f t="shared" si="2"/>
        <v>10.572640391644244</v>
      </c>
      <c r="S25" s="255">
        <f t="shared" si="3"/>
        <v>82.19040655659656</v>
      </c>
      <c r="T25" s="255">
        <f t="shared" si="4"/>
        <v>7.773877055494403</v>
      </c>
      <c r="U25" s="255">
        <f t="shared" si="5"/>
        <v>10.572640391644244</v>
      </c>
    </row>
    <row r="26" spans="1:21" s="28" customFormat="1" ht="15" customHeight="1">
      <c r="A26" s="143"/>
      <c r="B26" s="143"/>
      <c r="C26" s="143"/>
      <c r="D26" s="143"/>
      <c r="E26" s="143">
        <v>329</v>
      </c>
      <c r="F26" s="141"/>
      <c r="G26" s="142" t="s">
        <v>163</v>
      </c>
      <c r="H26" s="143" t="s">
        <v>146</v>
      </c>
      <c r="I26" s="151">
        <v>166026</v>
      </c>
      <c r="J26" s="151">
        <v>1194075</v>
      </c>
      <c r="K26" s="248">
        <f t="shared" si="0"/>
        <v>719.2096418633226</v>
      </c>
      <c r="L26" s="152">
        <v>31195513.53</v>
      </c>
      <c r="M26" s="152">
        <v>1371249.92</v>
      </c>
      <c r="N26" s="152">
        <v>1371249.92</v>
      </c>
      <c r="O26" s="152">
        <v>1371249.92</v>
      </c>
      <c r="P26" s="251">
        <f t="shared" si="1"/>
        <v>4.3956638786577455</v>
      </c>
      <c r="Q26" s="247">
        <f t="shared" si="2"/>
        <v>163.6179793808392</v>
      </c>
      <c r="S26" s="255">
        <f t="shared" si="3"/>
        <v>719.2096418633226</v>
      </c>
      <c r="T26" s="255">
        <f t="shared" si="4"/>
        <v>4.3956638786577455</v>
      </c>
      <c r="U26" s="255">
        <f t="shared" si="5"/>
        <v>163.6179793808392</v>
      </c>
    </row>
    <row r="27" spans="1:21" s="28" customFormat="1" ht="26.25" customHeight="1">
      <c r="A27" s="143"/>
      <c r="B27" s="143"/>
      <c r="C27" s="143"/>
      <c r="D27" s="143"/>
      <c r="E27" s="143">
        <v>380</v>
      </c>
      <c r="F27" s="141"/>
      <c r="G27" s="142" t="s">
        <v>164</v>
      </c>
      <c r="H27" s="143" t="s">
        <v>156</v>
      </c>
      <c r="I27" s="151">
        <v>54436</v>
      </c>
      <c r="J27" s="151">
        <v>59339</v>
      </c>
      <c r="K27" s="248">
        <f t="shared" si="0"/>
        <v>109.00690719376882</v>
      </c>
      <c r="L27" s="152">
        <v>44437412.93</v>
      </c>
      <c r="M27" s="152">
        <v>22480975.62</v>
      </c>
      <c r="N27" s="152">
        <v>22480975.62</v>
      </c>
      <c r="O27" s="152">
        <v>22528002.78</v>
      </c>
      <c r="P27" s="251">
        <f t="shared" si="1"/>
        <v>50.590198973583675</v>
      </c>
      <c r="Q27" s="247">
        <f t="shared" si="2"/>
        <v>2.1547040613674633</v>
      </c>
      <c r="S27" s="255">
        <f t="shared" si="3"/>
        <v>109.00690719376882</v>
      </c>
      <c r="T27" s="255">
        <f t="shared" si="4"/>
        <v>50.590198973583675</v>
      </c>
      <c r="U27" s="255">
        <f t="shared" si="5"/>
        <v>2.1547040613674633</v>
      </c>
    </row>
    <row r="28" spans="1:21" s="28" customFormat="1" ht="15" customHeight="1">
      <c r="A28" s="218"/>
      <c r="B28" s="218"/>
      <c r="C28" s="218"/>
      <c r="D28" s="218"/>
      <c r="E28" s="218"/>
      <c r="F28" s="219"/>
      <c r="G28" s="220"/>
      <c r="H28" s="218"/>
      <c r="I28" s="221"/>
      <c r="J28" s="221"/>
      <c r="K28" s="249"/>
      <c r="L28" s="222"/>
      <c r="M28" s="222"/>
      <c r="N28" s="222"/>
      <c r="O28" s="222"/>
      <c r="P28" s="253"/>
      <c r="Q28" s="249"/>
      <c r="S28" s="255"/>
      <c r="T28" s="255"/>
      <c r="U28" s="255"/>
    </row>
    <row r="29" spans="1:21" s="28" customFormat="1" ht="26.25" customHeight="1">
      <c r="A29" s="143"/>
      <c r="B29" s="143"/>
      <c r="C29" s="143"/>
      <c r="D29" s="143">
        <v>3</v>
      </c>
      <c r="E29" s="143"/>
      <c r="F29" s="141"/>
      <c r="G29" s="142" t="s">
        <v>165</v>
      </c>
      <c r="H29" s="143"/>
      <c r="I29" s="151"/>
      <c r="J29" s="151"/>
      <c r="K29" s="248"/>
      <c r="L29" s="153">
        <f>+L30+L31+L32</f>
        <v>49201067.1</v>
      </c>
      <c r="M29" s="153">
        <f>+M30+M31+M32</f>
        <v>34790470.04</v>
      </c>
      <c r="N29" s="153">
        <f>+N30+N31+N32</f>
        <v>34447980.24</v>
      </c>
      <c r="O29" s="153">
        <f>+O30+O31+O32</f>
        <v>37688530.480000004</v>
      </c>
      <c r="P29" s="252"/>
      <c r="Q29" s="248"/>
      <c r="S29" s="255"/>
      <c r="T29" s="255"/>
      <c r="U29" s="255"/>
    </row>
    <row r="30" spans="1:21" s="28" customFormat="1" ht="27" customHeight="1">
      <c r="A30" s="143"/>
      <c r="B30" s="143"/>
      <c r="C30" s="143"/>
      <c r="D30" s="143"/>
      <c r="E30" s="143">
        <v>326</v>
      </c>
      <c r="F30" s="141"/>
      <c r="G30" s="142" t="s">
        <v>166</v>
      </c>
      <c r="H30" s="143" t="s">
        <v>167</v>
      </c>
      <c r="I30" s="151">
        <v>547</v>
      </c>
      <c r="J30" s="151">
        <v>65</v>
      </c>
      <c r="K30" s="248">
        <f>+J30/I30*100</f>
        <v>11.882998171846435</v>
      </c>
      <c r="L30" s="152">
        <v>26540911.52</v>
      </c>
      <c r="M30" s="152">
        <v>19547638.31</v>
      </c>
      <c r="N30" s="152">
        <v>19338188.709999997</v>
      </c>
      <c r="O30" s="152">
        <v>22612784.95</v>
      </c>
      <c r="P30" s="251">
        <f>+M30/L30*100</f>
        <v>73.65096822416895</v>
      </c>
      <c r="Q30" s="247">
        <f>+K30/P30</f>
        <v>0.16134204964799045</v>
      </c>
      <c r="S30" s="255">
        <f>(+J30/I30)*100</f>
        <v>11.882998171846435</v>
      </c>
      <c r="T30" s="255">
        <f>(+M30/L30)*100</f>
        <v>73.65096822416895</v>
      </c>
      <c r="U30" s="255">
        <f>(+S30/T30)</f>
        <v>0.16134204964799045</v>
      </c>
    </row>
    <row r="31" spans="1:21" s="28" customFormat="1" ht="39.75" customHeight="1">
      <c r="A31" s="143"/>
      <c r="B31" s="143"/>
      <c r="C31" s="143"/>
      <c r="D31" s="143"/>
      <c r="E31" s="143">
        <v>327</v>
      </c>
      <c r="F31" s="141"/>
      <c r="G31" s="142" t="s">
        <v>168</v>
      </c>
      <c r="H31" s="143" t="s">
        <v>169</v>
      </c>
      <c r="I31" s="151">
        <v>28</v>
      </c>
      <c r="J31" s="151">
        <v>11</v>
      </c>
      <c r="K31" s="248">
        <f>+J31/I31*100</f>
        <v>39.285714285714285</v>
      </c>
      <c r="L31" s="152">
        <v>15656226.02</v>
      </c>
      <c r="M31" s="152">
        <v>12830767.85</v>
      </c>
      <c r="N31" s="152">
        <v>12784392.65</v>
      </c>
      <c r="O31" s="152">
        <v>12750346.65</v>
      </c>
      <c r="P31" s="251">
        <f>+M31/L31*100</f>
        <v>81.9531337476182</v>
      </c>
      <c r="Q31" s="247">
        <f>+K31/P31</f>
        <v>0.4793680545114731</v>
      </c>
      <c r="S31" s="255">
        <f>(+J31/I31)*100</f>
        <v>39.285714285714285</v>
      </c>
      <c r="T31" s="255">
        <f>(+M31/L31)*100</f>
        <v>81.9531337476182</v>
      </c>
      <c r="U31" s="255">
        <f>(+S31/T31)</f>
        <v>0.4793680545114731</v>
      </c>
    </row>
    <row r="32" spans="1:21" s="28" customFormat="1" ht="30.75" customHeight="1">
      <c r="A32" s="143"/>
      <c r="B32" s="143"/>
      <c r="C32" s="143"/>
      <c r="D32" s="143"/>
      <c r="E32" s="143">
        <v>397</v>
      </c>
      <c r="F32" s="141"/>
      <c r="G32" s="142" t="s">
        <v>170</v>
      </c>
      <c r="H32" s="143" t="s">
        <v>171</v>
      </c>
      <c r="I32" s="151">
        <v>1556</v>
      </c>
      <c r="J32" s="151">
        <v>1144</v>
      </c>
      <c r="K32" s="248">
        <f>+J32/I32*100</f>
        <v>73.52185089974293</v>
      </c>
      <c r="L32" s="152">
        <v>7003929.5600000005</v>
      </c>
      <c r="M32" s="152">
        <v>2412063.88</v>
      </c>
      <c r="N32" s="152">
        <v>2325398.88</v>
      </c>
      <c r="O32" s="152">
        <v>2325398.88</v>
      </c>
      <c r="P32" s="251">
        <f>+M32/L32*100</f>
        <v>34.43872271039801</v>
      </c>
      <c r="Q32" s="247">
        <f>+K32/P32</f>
        <v>2.1348599806677684</v>
      </c>
      <c r="S32" s="255">
        <f>(+J32/I32)*100</f>
        <v>73.52185089974293</v>
      </c>
      <c r="T32" s="255">
        <f>(+M32/L32)*100</f>
        <v>34.43872271039801</v>
      </c>
      <c r="U32" s="255">
        <f>(+S32/T32)</f>
        <v>2.1348599806677684</v>
      </c>
    </row>
    <row r="33" spans="1:21" s="28" customFormat="1" ht="15" customHeight="1">
      <c r="A33" s="143"/>
      <c r="B33" s="143"/>
      <c r="C33" s="143"/>
      <c r="D33" s="143"/>
      <c r="E33" s="140"/>
      <c r="F33" s="140"/>
      <c r="G33" s="148"/>
      <c r="H33" s="140"/>
      <c r="I33" s="151"/>
      <c r="J33" s="151"/>
      <c r="K33" s="248"/>
      <c r="L33" s="152"/>
      <c r="M33" s="152"/>
      <c r="N33" s="152"/>
      <c r="O33" s="152"/>
      <c r="P33" s="252"/>
      <c r="Q33" s="248"/>
      <c r="S33" s="255"/>
      <c r="T33" s="255"/>
      <c r="U33" s="255"/>
    </row>
    <row r="34" spans="1:21" s="28" customFormat="1" ht="15" customHeight="1">
      <c r="A34" s="143"/>
      <c r="B34" s="143"/>
      <c r="C34" s="143">
        <v>6</v>
      </c>
      <c r="D34" s="143"/>
      <c r="E34" s="143"/>
      <c r="F34" s="140"/>
      <c r="G34" s="148" t="s">
        <v>172</v>
      </c>
      <c r="H34" s="140"/>
      <c r="I34" s="154"/>
      <c r="J34" s="154"/>
      <c r="K34" s="250"/>
      <c r="L34" s="149">
        <f aca="true" t="shared" si="6" ref="L34:O35">+L35</f>
        <v>500000</v>
      </c>
      <c r="M34" s="149">
        <f t="shared" si="6"/>
        <v>87393.01</v>
      </c>
      <c r="N34" s="149">
        <f t="shared" si="6"/>
        <v>87393.01</v>
      </c>
      <c r="O34" s="149">
        <f t="shared" si="6"/>
        <v>87393.01</v>
      </c>
      <c r="P34" s="250"/>
      <c r="Q34" s="250"/>
      <c r="S34" s="255"/>
      <c r="T34" s="255"/>
      <c r="U34" s="255"/>
    </row>
    <row r="35" spans="1:21" s="28" customFormat="1" ht="15" customHeight="1">
      <c r="A35" s="143"/>
      <c r="B35" s="143"/>
      <c r="C35" s="143"/>
      <c r="D35" s="143">
        <v>8</v>
      </c>
      <c r="E35" s="143"/>
      <c r="F35" s="140"/>
      <c r="G35" s="148" t="s">
        <v>173</v>
      </c>
      <c r="H35" s="140"/>
      <c r="I35" s="154"/>
      <c r="J35" s="154"/>
      <c r="K35" s="250"/>
      <c r="L35" s="149">
        <f t="shared" si="6"/>
        <v>500000</v>
      </c>
      <c r="M35" s="149">
        <f t="shared" si="6"/>
        <v>87393.01</v>
      </c>
      <c r="N35" s="149">
        <f t="shared" si="6"/>
        <v>87393.01</v>
      </c>
      <c r="O35" s="149">
        <f t="shared" si="6"/>
        <v>87393.01</v>
      </c>
      <c r="P35" s="250"/>
      <c r="Q35" s="250"/>
      <c r="S35" s="255"/>
      <c r="T35" s="255"/>
      <c r="U35" s="255"/>
    </row>
    <row r="36" spans="1:21" s="28" customFormat="1" ht="25.5" customHeight="1">
      <c r="A36" s="143"/>
      <c r="B36" s="143"/>
      <c r="C36" s="143"/>
      <c r="D36" s="143"/>
      <c r="E36" s="143">
        <v>500</v>
      </c>
      <c r="F36" s="141"/>
      <c r="G36" s="142" t="s">
        <v>174</v>
      </c>
      <c r="H36" s="143" t="s">
        <v>171</v>
      </c>
      <c r="I36" s="151">
        <v>51746</v>
      </c>
      <c r="J36" s="151">
        <v>53351</v>
      </c>
      <c r="K36" s="248">
        <f>+J36/I36*100</f>
        <v>103.10168901944112</v>
      </c>
      <c r="L36" s="152">
        <v>500000</v>
      </c>
      <c r="M36" s="152">
        <v>87393.01</v>
      </c>
      <c r="N36" s="152">
        <v>87393.01</v>
      </c>
      <c r="O36" s="152">
        <v>87393.01</v>
      </c>
      <c r="P36" s="251">
        <f>+M36/L36*100</f>
        <v>17.478602</v>
      </c>
      <c r="Q36" s="247">
        <f>+K36/P36</f>
        <v>5.898737726246134</v>
      </c>
      <c r="S36" s="255">
        <f>(+J36/I36)*100</f>
        <v>103.10168901944112</v>
      </c>
      <c r="T36" s="255">
        <f>(+M36/L36)*100</f>
        <v>17.478602</v>
      </c>
      <c r="U36" s="255">
        <f>(+S36/T36)</f>
        <v>5.898737726246134</v>
      </c>
    </row>
    <row r="37" spans="1:21" s="28" customFormat="1" ht="15" customHeight="1">
      <c r="A37" s="143"/>
      <c r="B37" s="143"/>
      <c r="C37" s="143"/>
      <c r="D37" s="143"/>
      <c r="E37" s="143"/>
      <c r="F37" s="141"/>
      <c r="G37" s="142"/>
      <c r="H37" s="143"/>
      <c r="I37" s="151"/>
      <c r="J37" s="151"/>
      <c r="K37" s="248"/>
      <c r="L37" s="152"/>
      <c r="M37" s="152"/>
      <c r="N37" s="152"/>
      <c r="O37" s="152"/>
      <c r="P37" s="252"/>
      <c r="Q37" s="248"/>
      <c r="S37" s="255"/>
      <c r="T37" s="255"/>
      <c r="U37" s="255"/>
    </row>
    <row r="38" spans="1:21" s="28" customFormat="1" ht="29.25" customHeight="1">
      <c r="A38" s="143">
        <v>2</v>
      </c>
      <c r="B38" s="143"/>
      <c r="C38" s="143"/>
      <c r="D38" s="143"/>
      <c r="E38" s="143"/>
      <c r="F38" s="141"/>
      <c r="G38" s="142" t="s">
        <v>175</v>
      </c>
      <c r="H38" s="143"/>
      <c r="I38" s="151"/>
      <c r="J38" s="151"/>
      <c r="K38" s="248"/>
      <c r="L38" s="153">
        <f>+L39</f>
        <v>302000</v>
      </c>
      <c r="M38" s="153">
        <f>+M39</f>
        <v>2000</v>
      </c>
      <c r="N38" s="153">
        <f>+N39</f>
        <v>2000</v>
      </c>
      <c r="O38" s="153">
        <f>+O39</f>
        <v>2000</v>
      </c>
      <c r="P38" s="252"/>
      <c r="Q38" s="248"/>
      <c r="S38" s="255"/>
      <c r="T38" s="255"/>
      <c r="U38" s="255"/>
    </row>
    <row r="39" spans="1:21" s="28" customFormat="1" ht="15" customHeight="1">
      <c r="A39" s="143"/>
      <c r="B39" s="143">
        <v>1</v>
      </c>
      <c r="C39" s="143"/>
      <c r="D39" s="143"/>
      <c r="E39" s="143"/>
      <c r="F39" s="141"/>
      <c r="G39" s="142" t="s">
        <v>176</v>
      </c>
      <c r="H39" s="143"/>
      <c r="I39" s="151"/>
      <c r="J39" s="151"/>
      <c r="K39" s="248"/>
      <c r="L39" s="153">
        <f>+L40</f>
        <v>302000</v>
      </c>
      <c r="M39" s="153">
        <f aca="true" t="shared" si="7" ref="M39:O40">+M40</f>
        <v>2000</v>
      </c>
      <c r="N39" s="153">
        <f t="shared" si="7"/>
        <v>2000</v>
      </c>
      <c r="O39" s="153">
        <f t="shared" si="7"/>
        <v>2000</v>
      </c>
      <c r="P39" s="252"/>
      <c r="Q39" s="248"/>
      <c r="S39" s="255"/>
      <c r="T39" s="255"/>
      <c r="U39" s="255"/>
    </row>
    <row r="40" spans="1:21" s="28" customFormat="1" ht="26.25" customHeight="1">
      <c r="A40" s="143"/>
      <c r="B40" s="143"/>
      <c r="C40" s="143">
        <v>7</v>
      </c>
      <c r="D40" s="143"/>
      <c r="E40" s="143"/>
      <c r="F40" s="141"/>
      <c r="G40" s="142" t="s">
        <v>177</v>
      </c>
      <c r="H40" s="143"/>
      <c r="I40" s="151"/>
      <c r="J40" s="151"/>
      <c r="K40" s="248"/>
      <c r="L40" s="153">
        <f>+L41</f>
        <v>302000</v>
      </c>
      <c r="M40" s="153">
        <f t="shared" si="7"/>
        <v>2000</v>
      </c>
      <c r="N40" s="153">
        <f t="shared" si="7"/>
        <v>2000</v>
      </c>
      <c r="O40" s="153">
        <f t="shared" si="7"/>
        <v>2000</v>
      </c>
      <c r="P40" s="252"/>
      <c r="Q40" s="248"/>
      <c r="S40" s="255"/>
      <c r="T40" s="255"/>
      <c r="U40" s="255"/>
    </row>
    <row r="41" spans="1:21" s="28" customFormat="1" ht="15" customHeight="1">
      <c r="A41" s="143"/>
      <c r="B41" s="143"/>
      <c r="C41" s="143"/>
      <c r="D41" s="143">
        <v>2</v>
      </c>
      <c r="E41" s="143"/>
      <c r="F41" s="141"/>
      <c r="G41" s="142" t="s">
        <v>178</v>
      </c>
      <c r="H41" s="143"/>
      <c r="I41" s="151"/>
      <c r="J41" s="151"/>
      <c r="K41" s="248"/>
      <c r="L41" s="153">
        <f>+L42</f>
        <v>302000</v>
      </c>
      <c r="M41" s="153">
        <f>+M42</f>
        <v>2000</v>
      </c>
      <c r="N41" s="153">
        <f>+N42</f>
        <v>2000</v>
      </c>
      <c r="O41" s="153">
        <f>+O42</f>
        <v>2000</v>
      </c>
      <c r="P41" s="252"/>
      <c r="Q41" s="248"/>
      <c r="S41" s="255"/>
      <c r="T41" s="255"/>
      <c r="U41" s="255"/>
    </row>
    <row r="42" spans="1:21" s="28" customFormat="1" ht="26.25" customHeight="1">
      <c r="A42" s="143"/>
      <c r="B42" s="143"/>
      <c r="C42" s="143"/>
      <c r="D42" s="143"/>
      <c r="E42" s="143">
        <v>301</v>
      </c>
      <c r="F42" s="141"/>
      <c r="G42" s="142" t="s">
        <v>179</v>
      </c>
      <c r="H42" s="143" t="s">
        <v>180</v>
      </c>
      <c r="I42" s="151">
        <v>1</v>
      </c>
      <c r="J42" s="151">
        <v>1</v>
      </c>
      <c r="K42" s="248">
        <f>+J42/I42*100</f>
        <v>100</v>
      </c>
      <c r="L42" s="152">
        <v>302000</v>
      </c>
      <c r="M42" s="152">
        <v>2000</v>
      </c>
      <c r="N42" s="152">
        <v>2000</v>
      </c>
      <c r="O42" s="152">
        <v>2000</v>
      </c>
      <c r="P42" s="251">
        <f>+M42/L42*100</f>
        <v>0.6622516556291391</v>
      </c>
      <c r="Q42" s="247">
        <f>+K42/P42</f>
        <v>151</v>
      </c>
      <c r="S42" s="255">
        <f>(+J42/I42)*100</f>
        <v>100</v>
      </c>
      <c r="T42" s="255">
        <f>(+M42/L42)*100</f>
        <v>0.6622516556291391</v>
      </c>
      <c r="U42" s="255">
        <f>(+S42/T42)</f>
        <v>151</v>
      </c>
    </row>
    <row r="43" spans="1:21" s="28" customFormat="1" ht="15" customHeight="1">
      <c r="A43" s="29"/>
      <c r="B43" s="51"/>
      <c r="C43" s="51"/>
      <c r="D43" s="51"/>
      <c r="E43" s="51"/>
      <c r="F43" s="51"/>
      <c r="G43" s="51"/>
      <c r="H43" s="51"/>
      <c r="I43" s="74"/>
      <c r="J43" s="74"/>
      <c r="K43" s="74"/>
      <c r="L43" s="156"/>
      <c r="M43" s="156"/>
      <c r="N43" s="156"/>
      <c r="O43" s="156"/>
      <c r="P43" s="157"/>
      <c r="Q43" s="158"/>
      <c r="S43" s="255"/>
      <c r="T43" s="255"/>
      <c r="U43" s="255"/>
    </row>
    <row r="44" spans="1:21" s="28" customFormat="1" ht="15" customHeight="1">
      <c r="A44" s="29"/>
      <c r="B44" s="51"/>
      <c r="C44" s="51"/>
      <c r="D44" s="51"/>
      <c r="E44" s="51"/>
      <c r="F44" s="51"/>
      <c r="G44" s="44" t="s">
        <v>122</v>
      </c>
      <c r="H44" s="51"/>
      <c r="I44" s="74"/>
      <c r="J44" s="74"/>
      <c r="K44" s="74"/>
      <c r="L44" s="159">
        <f>+L38+L8</f>
        <v>2661843588.130001</v>
      </c>
      <c r="M44" s="159">
        <f>+M38+M8</f>
        <v>1818556400.4600008</v>
      </c>
      <c r="N44" s="159">
        <f>+N38+N8</f>
        <v>1799810779.9600008</v>
      </c>
      <c r="O44" s="159">
        <f>+O38+O8</f>
        <v>1776421375.0200007</v>
      </c>
      <c r="P44" s="51"/>
      <c r="Q44" s="75"/>
      <c r="S44" s="255"/>
      <c r="T44" s="255"/>
      <c r="U44" s="255"/>
    </row>
    <row r="45" spans="1:21" s="28" customFormat="1" ht="15" customHeight="1">
      <c r="A45" s="49"/>
      <c r="B45" s="52"/>
      <c r="C45" s="52"/>
      <c r="D45" s="52"/>
      <c r="E45" s="52"/>
      <c r="F45" s="52"/>
      <c r="G45" s="52"/>
      <c r="H45" s="52"/>
      <c r="I45" s="61"/>
      <c r="J45" s="61"/>
      <c r="K45" s="61"/>
      <c r="L45" s="62"/>
      <c r="M45" s="62"/>
      <c r="N45" s="62"/>
      <c r="O45" s="62"/>
      <c r="P45" s="52"/>
      <c r="Q45" s="63"/>
      <c r="S45" s="255"/>
      <c r="T45" s="255"/>
      <c r="U45" s="255"/>
    </row>
    <row r="46" spans="2:3" ht="13.5">
      <c r="B46" s="13"/>
      <c r="C46" s="13"/>
    </row>
    <row r="47" spans="2:13" ht="13.5">
      <c r="B47" s="5"/>
      <c r="C47" s="5"/>
      <c r="L47" s="6"/>
      <c r="M47" s="6"/>
    </row>
    <row r="48" spans="2:13" ht="13.5">
      <c r="B48" s="7"/>
      <c r="C48" s="7"/>
      <c r="L48" s="9"/>
      <c r="M48" s="9"/>
    </row>
  </sheetData>
  <sheetProtection/>
  <mergeCells count="15">
    <mergeCell ref="D5:D7"/>
    <mergeCell ref="F5:F7"/>
    <mergeCell ref="G5:G7"/>
    <mergeCell ref="P6:P7"/>
    <mergeCell ref="K6:K7"/>
    <mergeCell ref="C5:C7"/>
    <mergeCell ref="A5:A7"/>
    <mergeCell ref="A1:Q1"/>
    <mergeCell ref="A3:Q3"/>
    <mergeCell ref="A4:Q4"/>
    <mergeCell ref="L6:O6"/>
    <mergeCell ref="B5:B7"/>
    <mergeCell ref="E5:E7"/>
    <mergeCell ref="Q6:Q7"/>
    <mergeCell ref="H5:H7"/>
  </mergeCells>
  <printOptions horizontalCentered="1"/>
  <pageMargins left="0.3937007874015748" right="0.3937007874015748" top="1.4566929133858268" bottom="1.0236220472440944" header="0.1968503937007874" footer="0.1968503937007874"/>
  <pageSetup fitToHeight="0" fitToWidth="1" horizontalDpi="600" verticalDpi="600" orientation="landscape" scale="54" r:id="rId2"/>
  <headerFooter alignWithMargins="0">
    <oddHeader>&amp;C&amp;G</oddHeader>
    <oddFooter>&amp;R&amp;"Gotham Rounded Book,Normal"INFORME DE AVANCE TRIMESTRAL ENERO-JUNIO</oddFooter>
  </headerFooter>
  <rowBreaks count="1" manualBreakCount="1">
    <brk id="28" max="16" man="1"/>
  </rowBreaks>
  <legacyDrawingHF r:id="rId1"/>
</worksheet>
</file>

<file path=xl/worksheets/sheet30.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8.7109375" defaultRowHeight="12.75" zeroHeight="1"/>
  <cols>
    <col min="1" max="1" width="30.7109375" style="39" customWidth="1"/>
    <col min="2" max="4" width="15.7109375" style="43" customWidth="1"/>
    <col min="5" max="5" width="17.28125" style="43" customWidth="1"/>
    <col min="6" max="8" width="18.7109375" style="43" customWidth="1"/>
    <col min="9" max="9" width="8.7109375" style="39" customWidth="1"/>
    <col min="10" max="16384" width="0" style="39" hidden="1" customWidth="1"/>
  </cols>
  <sheetData>
    <row r="1" spans="1:8" ht="34.5" customHeight="1">
      <c r="A1" s="363" t="s">
        <v>94</v>
      </c>
      <c r="B1" s="276"/>
      <c r="C1" s="276"/>
      <c r="D1" s="276"/>
      <c r="E1" s="276"/>
      <c r="F1" s="276"/>
      <c r="G1" s="276"/>
      <c r="H1" s="277"/>
    </row>
    <row r="2" spans="1:8" ht="7.5" customHeight="1">
      <c r="A2" s="40"/>
      <c r="B2" s="40"/>
      <c r="C2" s="40"/>
      <c r="D2" s="40"/>
      <c r="E2" s="40"/>
      <c r="F2" s="40"/>
      <c r="G2" s="40"/>
      <c r="H2" s="40"/>
    </row>
    <row r="3" spans="1:8" ht="19.5" customHeight="1">
      <c r="A3" s="278" t="str">
        <f>+'ECG-1'!A3:I3</f>
        <v>UNIDAD RESPONSABLE DEL GASTO: 26 PD SP  SERVICIOS DE SALUD PÚBLICA DEL DISTRITO FEDERAL</v>
      </c>
      <c r="B3" s="279"/>
      <c r="C3" s="279"/>
      <c r="D3" s="279"/>
      <c r="E3" s="279"/>
      <c r="F3" s="279"/>
      <c r="G3" s="279"/>
      <c r="H3" s="280"/>
    </row>
    <row r="4" spans="1:8" ht="19.5" customHeight="1">
      <c r="A4" s="367" t="str">
        <f>+'ECG-1'!A4:I4</f>
        <v>PERÍODO: ENERO - JUNIO 2015</v>
      </c>
      <c r="B4" s="368"/>
      <c r="C4" s="368"/>
      <c r="D4" s="368"/>
      <c r="E4" s="368"/>
      <c r="F4" s="368"/>
      <c r="G4" s="368"/>
      <c r="H4" s="369"/>
    </row>
    <row r="5" spans="1:8" ht="6" customHeight="1">
      <c r="A5" s="42"/>
      <c r="B5" s="41"/>
      <c r="C5" s="41"/>
      <c r="D5" s="41"/>
      <c r="E5" s="41"/>
      <c r="F5" s="41"/>
      <c r="G5" s="41"/>
      <c r="H5" s="41"/>
    </row>
    <row r="6" spans="1:9" s="19" customFormat="1" ht="22.5" customHeight="1">
      <c r="A6" s="364" t="s">
        <v>263</v>
      </c>
      <c r="B6" s="365"/>
      <c r="C6" s="365"/>
      <c r="D6" s="365"/>
      <c r="E6" s="365"/>
      <c r="F6" s="365"/>
      <c r="G6" s="365"/>
      <c r="H6" s="366"/>
      <c r="I6" s="191"/>
    </row>
    <row r="7" spans="1:9" s="19" customFormat="1" ht="22.5" customHeight="1">
      <c r="A7" s="364" t="s">
        <v>264</v>
      </c>
      <c r="B7" s="365"/>
      <c r="C7" s="365"/>
      <c r="D7" s="365"/>
      <c r="E7" s="365"/>
      <c r="F7" s="365"/>
      <c r="G7" s="365"/>
      <c r="H7" s="366"/>
      <c r="I7" s="191"/>
    </row>
    <row r="8" spans="1:8" s="19" customFormat="1" ht="6.75" customHeight="1">
      <c r="A8" s="192"/>
      <c r="B8" s="192"/>
      <c r="C8" s="192"/>
      <c r="D8" s="192"/>
      <c r="E8" s="192"/>
      <c r="F8" s="192"/>
      <c r="G8" s="192"/>
      <c r="H8" s="192"/>
    </row>
    <row r="9" spans="1:9" s="19" customFormat="1" ht="69" customHeight="1">
      <c r="A9" s="193" t="s">
        <v>40</v>
      </c>
      <c r="B9" s="194" t="s">
        <v>41</v>
      </c>
      <c r="C9" s="194" t="s">
        <v>42</v>
      </c>
      <c r="D9" s="194" t="s">
        <v>43</v>
      </c>
      <c r="E9" s="194" t="s">
        <v>44</v>
      </c>
      <c r="F9" s="194" t="s">
        <v>45</v>
      </c>
      <c r="G9" s="194" t="s">
        <v>46</v>
      </c>
      <c r="H9" s="194" t="s">
        <v>47</v>
      </c>
      <c r="I9" s="195"/>
    </row>
    <row r="10" spans="1:9" s="199" customFormat="1" ht="92.25" customHeight="1">
      <c r="A10" s="196" t="s">
        <v>265</v>
      </c>
      <c r="B10" s="197" t="s">
        <v>266</v>
      </c>
      <c r="C10" s="197" t="s">
        <v>267</v>
      </c>
      <c r="D10" s="197" t="s">
        <v>268</v>
      </c>
      <c r="E10" s="261">
        <v>0.9</v>
      </c>
      <c r="F10" s="262">
        <v>1.5</v>
      </c>
      <c r="G10" s="197" t="s">
        <v>269</v>
      </c>
      <c r="H10" s="197" t="s">
        <v>270</v>
      </c>
      <c r="I10" s="198"/>
    </row>
    <row r="11" spans="1:9" s="19" customFormat="1" ht="90.75" customHeight="1">
      <c r="A11" s="196" t="s">
        <v>271</v>
      </c>
      <c r="B11" s="197" t="s">
        <v>272</v>
      </c>
      <c r="C11" s="197" t="s">
        <v>267</v>
      </c>
      <c r="D11" s="197" t="s">
        <v>273</v>
      </c>
      <c r="E11" s="262">
        <v>548</v>
      </c>
      <c r="F11" s="262">
        <v>569</v>
      </c>
      <c r="G11" s="197" t="s">
        <v>269</v>
      </c>
      <c r="H11" s="197" t="s">
        <v>274</v>
      </c>
      <c r="I11" s="198"/>
    </row>
    <row r="12" spans="1:9" s="19" customFormat="1" ht="98.25" customHeight="1">
      <c r="A12" s="200" t="s">
        <v>275</v>
      </c>
      <c r="B12" s="197" t="s">
        <v>276</v>
      </c>
      <c r="C12" s="197" t="s">
        <v>277</v>
      </c>
      <c r="D12" s="197" t="s">
        <v>278</v>
      </c>
      <c r="E12" s="262">
        <v>548</v>
      </c>
      <c r="F12" s="262">
        <v>569</v>
      </c>
      <c r="G12" s="197" t="s">
        <v>269</v>
      </c>
      <c r="H12" s="197" t="s">
        <v>274</v>
      </c>
      <c r="I12" s="198"/>
    </row>
    <row r="13" spans="1:9" s="19" customFormat="1" ht="102.75" customHeight="1">
      <c r="A13" s="196" t="s">
        <v>279</v>
      </c>
      <c r="B13" s="197" t="s">
        <v>280</v>
      </c>
      <c r="C13" s="197" t="s">
        <v>277</v>
      </c>
      <c r="D13" s="197" t="s">
        <v>281</v>
      </c>
      <c r="E13" s="261">
        <v>118</v>
      </c>
      <c r="F13" s="262">
        <v>115</v>
      </c>
      <c r="G13" s="197" t="s">
        <v>269</v>
      </c>
      <c r="H13" s="197" t="s">
        <v>274</v>
      </c>
      <c r="I13" s="201"/>
    </row>
    <row r="14" spans="1:9" s="19" customFormat="1" ht="22.5" customHeight="1">
      <c r="A14" s="364" t="s">
        <v>282</v>
      </c>
      <c r="B14" s="365"/>
      <c r="C14" s="365"/>
      <c r="D14" s="365"/>
      <c r="E14" s="365"/>
      <c r="F14" s="365"/>
      <c r="G14" s="365"/>
      <c r="H14" s="366"/>
      <c r="I14" s="191"/>
    </row>
    <row r="15" spans="1:9" s="19" customFormat="1" ht="22.5" customHeight="1">
      <c r="A15" s="364" t="s">
        <v>264</v>
      </c>
      <c r="B15" s="365"/>
      <c r="C15" s="365"/>
      <c r="D15" s="365"/>
      <c r="E15" s="365"/>
      <c r="F15" s="365"/>
      <c r="G15" s="365"/>
      <c r="H15" s="366"/>
      <c r="I15" s="191"/>
    </row>
    <row r="16" spans="1:8" s="19" customFormat="1" ht="6.75" customHeight="1">
      <c r="A16" s="192"/>
      <c r="B16" s="192"/>
      <c r="C16" s="192"/>
      <c r="D16" s="192"/>
      <c r="E16" s="192"/>
      <c r="F16" s="192"/>
      <c r="G16" s="192"/>
      <c r="H16" s="192"/>
    </row>
    <row r="17" spans="1:9" s="19" customFormat="1" ht="69" customHeight="1">
      <c r="A17" s="193" t="s">
        <v>40</v>
      </c>
      <c r="B17" s="194" t="s">
        <v>41</v>
      </c>
      <c r="C17" s="194" t="s">
        <v>42</v>
      </c>
      <c r="D17" s="194" t="s">
        <v>43</v>
      </c>
      <c r="E17" s="194" t="s">
        <v>44</v>
      </c>
      <c r="F17" s="194" t="s">
        <v>45</v>
      </c>
      <c r="G17" s="194" t="s">
        <v>46</v>
      </c>
      <c r="H17" s="194" t="s">
        <v>47</v>
      </c>
      <c r="I17" s="195"/>
    </row>
    <row r="18" spans="1:9" s="199" customFormat="1" ht="92.25" customHeight="1">
      <c r="A18" s="196" t="s">
        <v>265</v>
      </c>
      <c r="B18" s="197" t="s">
        <v>283</v>
      </c>
      <c r="C18" s="197" t="s">
        <v>267</v>
      </c>
      <c r="D18" s="197" t="s">
        <v>284</v>
      </c>
      <c r="E18" s="262">
        <v>4.5</v>
      </c>
      <c r="F18" s="262">
        <v>4.7</v>
      </c>
      <c r="G18" s="197" t="s">
        <v>285</v>
      </c>
      <c r="H18" s="197" t="s">
        <v>286</v>
      </c>
      <c r="I18" s="198"/>
    </row>
    <row r="19" spans="1:9" s="19" customFormat="1" ht="90.75" customHeight="1">
      <c r="A19" s="196" t="s">
        <v>287</v>
      </c>
      <c r="B19" s="197" t="s">
        <v>288</v>
      </c>
      <c r="C19" s="197" t="s">
        <v>277</v>
      </c>
      <c r="D19" s="197" t="s">
        <v>289</v>
      </c>
      <c r="E19" s="263">
        <v>10683</v>
      </c>
      <c r="F19" s="263">
        <v>7467</v>
      </c>
      <c r="G19" s="197" t="s">
        <v>269</v>
      </c>
      <c r="H19" s="197" t="s">
        <v>290</v>
      </c>
      <c r="I19" s="198"/>
    </row>
    <row r="20" spans="1:9" s="19" customFormat="1" ht="98.25" customHeight="1">
      <c r="A20" s="200" t="s">
        <v>291</v>
      </c>
      <c r="B20" s="197" t="s">
        <v>292</v>
      </c>
      <c r="C20" s="197" t="s">
        <v>277</v>
      </c>
      <c r="D20" s="197" t="s">
        <v>289</v>
      </c>
      <c r="E20" s="263">
        <v>10683</v>
      </c>
      <c r="F20" s="263">
        <v>7467</v>
      </c>
      <c r="G20" s="197" t="s">
        <v>269</v>
      </c>
      <c r="H20" s="197" t="s">
        <v>290</v>
      </c>
      <c r="I20" s="198"/>
    </row>
    <row r="21" spans="1:9" s="19" customFormat="1" ht="102.75" customHeight="1">
      <c r="A21" s="196" t="s">
        <v>293</v>
      </c>
      <c r="B21" s="197" t="s">
        <v>294</v>
      </c>
      <c r="C21" s="197" t="s">
        <v>267</v>
      </c>
      <c r="D21" s="197" t="s">
        <v>295</v>
      </c>
      <c r="E21" s="262">
        <v>242</v>
      </c>
      <c r="F21" s="262">
        <v>261</v>
      </c>
      <c r="G21" s="197" t="s">
        <v>269</v>
      </c>
      <c r="H21" s="197" t="s">
        <v>296</v>
      </c>
      <c r="I21" s="201"/>
    </row>
    <row r="22" spans="1:9" s="19" customFormat="1" ht="22.5" customHeight="1">
      <c r="A22" s="364" t="s">
        <v>297</v>
      </c>
      <c r="B22" s="365"/>
      <c r="C22" s="365"/>
      <c r="D22" s="365"/>
      <c r="E22" s="365"/>
      <c r="F22" s="365"/>
      <c r="G22" s="365"/>
      <c r="H22" s="366"/>
      <c r="I22" s="191"/>
    </row>
    <row r="23" spans="1:9" s="19" customFormat="1" ht="22.5" customHeight="1">
      <c r="A23" s="364" t="s">
        <v>264</v>
      </c>
      <c r="B23" s="365"/>
      <c r="C23" s="365"/>
      <c r="D23" s="365"/>
      <c r="E23" s="365"/>
      <c r="F23" s="365"/>
      <c r="G23" s="365"/>
      <c r="H23" s="366"/>
      <c r="I23" s="191"/>
    </row>
    <row r="24" spans="1:8" s="19" customFormat="1" ht="6.75" customHeight="1">
      <c r="A24" s="192"/>
      <c r="B24" s="192"/>
      <c r="C24" s="192"/>
      <c r="D24" s="192"/>
      <c r="E24" s="192"/>
      <c r="F24" s="192"/>
      <c r="G24" s="192"/>
      <c r="H24" s="192"/>
    </row>
    <row r="25" spans="1:9" s="19" customFormat="1" ht="69" customHeight="1">
      <c r="A25" s="193" t="s">
        <v>40</v>
      </c>
      <c r="B25" s="194" t="s">
        <v>41</v>
      </c>
      <c r="C25" s="194" t="s">
        <v>42</v>
      </c>
      <c r="D25" s="194" t="s">
        <v>43</v>
      </c>
      <c r="E25" s="194" t="s">
        <v>44</v>
      </c>
      <c r="F25" s="194" t="s">
        <v>45</v>
      </c>
      <c r="G25" s="194" t="s">
        <v>46</v>
      </c>
      <c r="H25" s="194" t="s">
        <v>47</v>
      </c>
      <c r="I25" s="195"/>
    </row>
    <row r="26" spans="1:9" s="199" customFormat="1" ht="116.25" customHeight="1">
      <c r="A26" s="196" t="s">
        <v>298</v>
      </c>
      <c r="B26" s="197" t="s">
        <v>299</v>
      </c>
      <c r="C26" s="197" t="s">
        <v>300</v>
      </c>
      <c r="D26" s="197" t="s">
        <v>301</v>
      </c>
      <c r="E26" s="264" t="s">
        <v>345</v>
      </c>
      <c r="F26" s="265" t="s">
        <v>302</v>
      </c>
      <c r="G26" s="197" t="s">
        <v>285</v>
      </c>
      <c r="H26" s="202" t="s">
        <v>346</v>
      </c>
      <c r="I26" s="198"/>
    </row>
    <row r="27" spans="1:9" s="19" customFormat="1" ht="110.25" customHeight="1">
      <c r="A27" s="196" t="s">
        <v>303</v>
      </c>
      <c r="B27" s="197" t="s">
        <v>304</v>
      </c>
      <c r="C27" s="197" t="s">
        <v>300</v>
      </c>
      <c r="D27" s="197" t="s">
        <v>305</v>
      </c>
      <c r="E27" s="266" t="s">
        <v>345</v>
      </c>
      <c r="F27" s="265" t="s">
        <v>302</v>
      </c>
      <c r="G27" s="197" t="s">
        <v>285</v>
      </c>
      <c r="H27" s="202" t="s">
        <v>346</v>
      </c>
      <c r="I27" s="198"/>
    </row>
    <row r="28" spans="1:9" s="19" customFormat="1" ht="98.25" customHeight="1">
      <c r="A28" s="200" t="s">
        <v>306</v>
      </c>
      <c r="B28" s="197" t="s">
        <v>307</v>
      </c>
      <c r="C28" s="197" t="s">
        <v>300</v>
      </c>
      <c r="D28" s="197" t="s">
        <v>308</v>
      </c>
      <c r="E28" s="267">
        <v>1.4096</v>
      </c>
      <c r="F28" s="267">
        <v>1.252</v>
      </c>
      <c r="G28" s="197" t="s">
        <v>309</v>
      </c>
      <c r="H28" s="197" t="s">
        <v>310</v>
      </c>
      <c r="I28" s="198"/>
    </row>
    <row r="29" spans="1:9" s="19" customFormat="1" ht="102.75" customHeight="1">
      <c r="A29" s="196" t="s">
        <v>311</v>
      </c>
      <c r="B29" s="197" t="s">
        <v>312</v>
      </c>
      <c r="C29" s="197" t="s">
        <v>313</v>
      </c>
      <c r="D29" s="197" t="s">
        <v>314</v>
      </c>
      <c r="E29" s="268">
        <v>65.33</v>
      </c>
      <c r="F29" s="266"/>
      <c r="G29" s="197" t="s">
        <v>309</v>
      </c>
      <c r="H29" s="197" t="s">
        <v>310</v>
      </c>
      <c r="I29" s="201"/>
    </row>
    <row r="30" spans="1:9" s="19" customFormat="1" ht="22.5" customHeight="1">
      <c r="A30" s="364" t="s">
        <v>344</v>
      </c>
      <c r="B30" s="365"/>
      <c r="C30" s="365"/>
      <c r="D30" s="365"/>
      <c r="E30" s="365"/>
      <c r="F30" s="365"/>
      <c r="G30" s="365"/>
      <c r="H30" s="366"/>
      <c r="I30" s="191"/>
    </row>
    <row r="31" spans="1:9" s="19" customFormat="1" ht="22.5" customHeight="1">
      <c r="A31" s="364" t="s">
        <v>264</v>
      </c>
      <c r="B31" s="365"/>
      <c r="C31" s="365"/>
      <c r="D31" s="365"/>
      <c r="E31" s="365"/>
      <c r="F31" s="365"/>
      <c r="G31" s="365"/>
      <c r="H31" s="366"/>
      <c r="I31" s="191"/>
    </row>
    <row r="32" spans="1:8" s="19" customFormat="1" ht="6.75" customHeight="1">
      <c r="A32" s="192"/>
      <c r="B32" s="192"/>
      <c r="C32" s="192"/>
      <c r="D32" s="192"/>
      <c r="E32" s="192"/>
      <c r="F32" s="192"/>
      <c r="G32" s="192"/>
      <c r="H32" s="192"/>
    </row>
    <row r="33" spans="1:9" s="19" customFormat="1" ht="69" customHeight="1">
      <c r="A33" s="193" t="s">
        <v>40</v>
      </c>
      <c r="B33" s="194" t="s">
        <v>41</v>
      </c>
      <c r="C33" s="194" t="s">
        <v>42</v>
      </c>
      <c r="D33" s="194" t="s">
        <v>43</v>
      </c>
      <c r="E33" s="194" t="s">
        <v>44</v>
      </c>
      <c r="F33" s="194" t="s">
        <v>45</v>
      </c>
      <c r="G33" s="194" t="s">
        <v>46</v>
      </c>
      <c r="H33" s="194" t="s">
        <v>47</v>
      </c>
      <c r="I33" s="195"/>
    </row>
    <row r="34" spans="1:9" s="19" customFormat="1" ht="57.75" customHeight="1">
      <c r="A34" s="200" t="s">
        <v>315</v>
      </c>
      <c r="B34" s="202" t="s">
        <v>362</v>
      </c>
      <c r="C34" s="197"/>
      <c r="D34" s="197"/>
      <c r="E34" s="267"/>
      <c r="F34" s="267"/>
      <c r="G34" s="197"/>
      <c r="H34" s="197"/>
      <c r="I34" s="198"/>
    </row>
    <row r="35" spans="1:9" s="19" customFormat="1" ht="224.25" customHeight="1">
      <c r="A35" s="196" t="s">
        <v>367</v>
      </c>
      <c r="B35" s="202" t="s">
        <v>366</v>
      </c>
      <c r="C35" s="197" t="s">
        <v>365</v>
      </c>
      <c r="D35" s="202" t="s">
        <v>363</v>
      </c>
      <c r="E35" s="230" t="s">
        <v>364</v>
      </c>
      <c r="F35" s="231" t="s">
        <v>368</v>
      </c>
      <c r="G35" s="197" t="s">
        <v>369</v>
      </c>
      <c r="H35" s="197" t="s">
        <v>370</v>
      </c>
      <c r="I35" s="201"/>
    </row>
    <row r="36" ht="13.5"/>
  </sheetData>
  <sheetProtection/>
  <mergeCells count="11">
    <mergeCell ref="A31:H31"/>
    <mergeCell ref="A1:H1"/>
    <mergeCell ref="A14:H14"/>
    <mergeCell ref="A15:H15"/>
    <mergeCell ref="A22:H22"/>
    <mergeCell ref="A23:H23"/>
    <mergeCell ref="A30:H30"/>
    <mergeCell ref="A6:H6"/>
    <mergeCell ref="A7:H7"/>
    <mergeCell ref="A3:H3"/>
    <mergeCell ref="A4:H4"/>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1.4173228346456694" bottom="0.35433070866141736" header="0.1968503937007874" footer="0.1968503937007874"/>
  <pageSetup fitToHeight="0" fitToWidth="1" horizontalDpi="600" verticalDpi="600" orientation="landscape" scale="66" r:id="rId3"/>
  <headerFooter alignWithMargins="0">
    <oddHeader>&amp;C&amp;G</oddHeader>
    <oddFooter>&amp;R&amp;"Gotham Rounded Book,Normal"INFORME DE AVANCE TRIMESTRAL ENERO-JUNIO</oddFooter>
  </headerFooter>
  <rowBreaks count="2" manualBreakCount="2">
    <brk id="13" max="255" man="1"/>
    <brk id="21" max="255" man="1"/>
  </rowBreaks>
  <drawing r:id="rId1"/>
  <legacyDrawingHF r:id="rId2"/>
</worksheet>
</file>

<file path=xl/worksheets/sheet31.xml><?xml version="1.0" encoding="utf-8"?>
<worksheet xmlns="http://schemas.openxmlformats.org/spreadsheetml/2006/main" xmlns:r="http://schemas.openxmlformats.org/officeDocument/2006/relationships">
  <sheetPr>
    <pageSetUpPr fitToPage="1"/>
  </sheetPr>
  <dimension ref="A1:G36"/>
  <sheetViews>
    <sheetView showGridLines="0" zoomScaleSheetLayoutView="100" zoomScalePageLayoutView="0" workbookViewId="0" topLeftCell="A1">
      <selection activeCell="A1" sqref="A1:F1"/>
    </sheetView>
  </sheetViews>
  <sheetFormatPr defaultColWidth="11.421875" defaultRowHeight="12.75" zeroHeight="1"/>
  <cols>
    <col min="1" max="1" width="35.7109375" style="1" customWidth="1"/>
    <col min="2" max="2" width="16.28125" style="1" customWidth="1"/>
    <col min="3" max="3" width="18.7109375" style="1" bestFit="1" customWidth="1"/>
    <col min="4" max="4" width="19.00390625" style="1" customWidth="1"/>
    <col min="5" max="5" width="15.7109375" style="1" customWidth="1"/>
    <col min="6" max="6" width="45.7109375" style="1" customWidth="1"/>
    <col min="7" max="7" width="11.421875" style="1" customWidth="1"/>
    <col min="8" max="16384" width="0" style="1" hidden="1" customWidth="1"/>
  </cols>
  <sheetData>
    <row r="1" spans="1:6" ht="34.5" customHeight="1">
      <c r="A1" s="275" t="s">
        <v>62</v>
      </c>
      <c r="B1" s="276"/>
      <c r="C1" s="276"/>
      <c r="D1" s="276"/>
      <c r="E1" s="276"/>
      <c r="F1" s="277"/>
    </row>
    <row r="2" ht="5.25" customHeight="1"/>
    <row r="3" spans="1:6" ht="19.5" customHeight="1">
      <c r="A3" s="278" t="str">
        <f>+'ECG-1'!A3:I3</f>
        <v>UNIDAD RESPONSABLE DEL GASTO: 26 PD SP  SERVICIOS DE SALUD PÚBLICA DEL DISTRITO FEDERAL</v>
      </c>
      <c r="B3" s="279"/>
      <c r="C3" s="279"/>
      <c r="D3" s="279"/>
      <c r="E3" s="279"/>
      <c r="F3" s="280"/>
    </row>
    <row r="4" spans="1:6" ht="19.5" customHeight="1">
      <c r="A4" s="278" t="str">
        <f>+'ECG-1'!A4:I4</f>
        <v>PERÍODO: ENERO - JUNIO 2015</v>
      </c>
      <c r="B4" s="279"/>
      <c r="C4" s="279"/>
      <c r="D4" s="279"/>
      <c r="E4" s="279"/>
      <c r="F4" s="280"/>
    </row>
    <row r="5" spans="1:7" ht="34.5" customHeight="1">
      <c r="A5" s="381" t="s">
        <v>95</v>
      </c>
      <c r="B5" s="382"/>
      <c r="C5" s="382"/>
      <c r="D5" s="382"/>
      <c r="E5" s="382"/>
      <c r="F5" s="383"/>
      <c r="G5" s="3"/>
    </row>
    <row r="6" spans="1:6" ht="34.5" customHeight="1">
      <c r="A6" s="77" t="s">
        <v>72</v>
      </c>
      <c r="B6" s="390" t="s">
        <v>15</v>
      </c>
      <c r="C6" s="387"/>
      <c r="D6" s="386" t="s">
        <v>73</v>
      </c>
      <c r="E6" s="387"/>
      <c r="F6" s="4" t="s">
        <v>75</v>
      </c>
    </row>
    <row r="7" spans="1:6" ht="18" customHeight="1">
      <c r="A7" s="203">
        <v>3961656461</v>
      </c>
      <c r="B7" s="388">
        <v>5397219639.26</v>
      </c>
      <c r="C7" s="389"/>
      <c r="D7" s="388">
        <f>+B7-A7</f>
        <v>1435563178.2600002</v>
      </c>
      <c r="E7" s="389"/>
      <c r="F7" s="204">
        <f>((B7/A7)-1)*100</f>
        <v>36.23643777274004</v>
      </c>
    </row>
    <row r="8" spans="1:6" ht="9" customHeight="1">
      <c r="A8" s="46"/>
      <c r="B8" s="46"/>
      <c r="C8" s="46"/>
      <c r="D8" s="47"/>
      <c r="E8" s="47"/>
      <c r="F8" s="48"/>
    </row>
    <row r="9" spans="1:6" ht="12" customHeight="1">
      <c r="A9" s="273" t="s">
        <v>101</v>
      </c>
      <c r="B9" s="273" t="s">
        <v>72</v>
      </c>
      <c r="C9" s="273" t="s">
        <v>15</v>
      </c>
      <c r="D9" s="273" t="s">
        <v>39</v>
      </c>
      <c r="E9" s="273" t="s">
        <v>71</v>
      </c>
      <c r="F9" s="98"/>
    </row>
    <row r="10" spans="1:6" ht="12" customHeight="1">
      <c r="A10" s="304"/>
      <c r="B10" s="304"/>
      <c r="C10" s="304"/>
      <c r="D10" s="304"/>
      <c r="E10" s="304"/>
      <c r="F10" s="105" t="s">
        <v>106</v>
      </c>
    </row>
    <row r="11" spans="1:6" ht="12" customHeight="1">
      <c r="A11" s="274"/>
      <c r="B11" s="274"/>
      <c r="C11" s="274"/>
      <c r="D11" s="274"/>
      <c r="E11" s="274"/>
      <c r="F11" s="100"/>
    </row>
    <row r="12" spans="1:6" ht="98.25" customHeight="1">
      <c r="A12" s="370" t="s">
        <v>382</v>
      </c>
      <c r="B12" s="377"/>
      <c r="C12" s="217">
        <v>57970344.22999999</v>
      </c>
      <c r="D12" s="375" t="s">
        <v>316</v>
      </c>
      <c r="E12" s="207" t="s">
        <v>317</v>
      </c>
      <c r="F12" s="384" t="s">
        <v>383</v>
      </c>
    </row>
    <row r="13" spans="1:6" ht="98.25" customHeight="1">
      <c r="A13" s="392"/>
      <c r="B13" s="378"/>
      <c r="C13" s="217">
        <v>283000</v>
      </c>
      <c r="D13" s="391"/>
      <c r="E13" s="208" t="s">
        <v>318</v>
      </c>
      <c r="F13" s="385"/>
    </row>
    <row r="14" spans="1:6" ht="78.75" customHeight="1">
      <c r="A14" s="370" t="s">
        <v>384</v>
      </c>
      <c r="B14" s="377"/>
      <c r="C14" s="239">
        <v>6857348.58</v>
      </c>
      <c r="D14" s="375" t="s">
        <v>319</v>
      </c>
      <c r="E14" s="207" t="s">
        <v>317</v>
      </c>
      <c r="F14" s="373" t="s">
        <v>385</v>
      </c>
    </row>
    <row r="15" spans="1:6" ht="78.75" customHeight="1">
      <c r="A15" s="301"/>
      <c r="B15" s="378"/>
      <c r="C15" s="239">
        <v>5852017.42</v>
      </c>
      <c r="D15" s="376"/>
      <c r="E15" s="208" t="s">
        <v>318</v>
      </c>
      <c r="F15" s="374"/>
    </row>
    <row r="16" spans="1:6" ht="180">
      <c r="A16" s="233" t="s">
        <v>386</v>
      </c>
      <c r="B16" s="205"/>
      <c r="C16" s="239">
        <v>9420068.4</v>
      </c>
      <c r="D16" s="206" t="s">
        <v>316</v>
      </c>
      <c r="E16" s="207" t="s">
        <v>317</v>
      </c>
      <c r="F16" s="209" t="s">
        <v>387</v>
      </c>
    </row>
    <row r="17" spans="1:6" ht="120">
      <c r="A17" s="233" t="s">
        <v>388</v>
      </c>
      <c r="B17" s="205"/>
      <c r="C17" s="239">
        <v>49682.42</v>
      </c>
      <c r="D17" s="206" t="s">
        <v>316</v>
      </c>
      <c r="E17" s="207" t="s">
        <v>318</v>
      </c>
      <c r="F17" s="209" t="s">
        <v>389</v>
      </c>
    </row>
    <row r="18" spans="1:6" ht="54" customHeight="1">
      <c r="A18" s="370" t="s">
        <v>390</v>
      </c>
      <c r="B18" s="371"/>
      <c r="C18" s="239">
        <v>66957964.160000004</v>
      </c>
      <c r="D18" s="375" t="s">
        <v>316</v>
      </c>
      <c r="E18" s="207" t="s">
        <v>317</v>
      </c>
      <c r="F18" s="373" t="s">
        <v>391</v>
      </c>
    </row>
    <row r="19" spans="1:6" ht="37.5" customHeight="1">
      <c r="A19" s="301"/>
      <c r="B19" s="372"/>
      <c r="C19" s="239">
        <v>11666542.430000002</v>
      </c>
      <c r="D19" s="376"/>
      <c r="E19" s="208" t="s">
        <v>318</v>
      </c>
      <c r="F19" s="374"/>
    </row>
    <row r="20" spans="1:6" ht="56.25" customHeight="1">
      <c r="A20" s="233" t="s">
        <v>392</v>
      </c>
      <c r="B20" s="205"/>
      <c r="C20" s="239">
        <v>727737.42</v>
      </c>
      <c r="D20" s="206" t="s">
        <v>316</v>
      </c>
      <c r="E20" s="207" t="s">
        <v>318</v>
      </c>
      <c r="F20" s="209" t="s">
        <v>393</v>
      </c>
    </row>
    <row r="21" spans="1:6" ht="84">
      <c r="A21" s="233" t="s">
        <v>320</v>
      </c>
      <c r="B21" s="205"/>
      <c r="C21" s="239">
        <v>516430.61</v>
      </c>
      <c r="D21" s="206" t="s">
        <v>316</v>
      </c>
      <c r="E21" s="207" t="s">
        <v>318</v>
      </c>
      <c r="F21" s="209" t="s">
        <v>394</v>
      </c>
    </row>
    <row r="22" spans="1:6" ht="33" customHeight="1">
      <c r="A22" s="370" t="s">
        <v>321</v>
      </c>
      <c r="B22" s="371"/>
      <c r="C22" s="239">
        <v>1313731.72</v>
      </c>
      <c r="D22" s="375" t="s">
        <v>316</v>
      </c>
      <c r="E22" s="207" t="s">
        <v>317</v>
      </c>
      <c r="F22" s="373" t="s">
        <v>395</v>
      </c>
    </row>
    <row r="23" spans="1:6" ht="33" customHeight="1">
      <c r="A23" s="301"/>
      <c r="B23" s="372"/>
      <c r="C23" s="239">
        <v>230595.08</v>
      </c>
      <c r="D23" s="376"/>
      <c r="E23" s="208" t="s">
        <v>318</v>
      </c>
      <c r="F23" s="374"/>
    </row>
    <row r="24" spans="1:6" ht="60">
      <c r="A24" s="233" t="s">
        <v>322</v>
      </c>
      <c r="B24" s="205"/>
      <c r="C24" s="239">
        <v>1727036.1199999999</v>
      </c>
      <c r="D24" s="206" t="s">
        <v>316</v>
      </c>
      <c r="E24" s="207" t="s">
        <v>317</v>
      </c>
      <c r="F24" s="209" t="s">
        <v>396</v>
      </c>
    </row>
    <row r="25" spans="1:6" ht="40.5" customHeight="1">
      <c r="A25" s="370" t="s">
        <v>323</v>
      </c>
      <c r="B25" s="371"/>
      <c r="C25" s="239">
        <v>25040033.52</v>
      </c>
      <c r="D25" s="375" t="s">
        <v>319</v>
      </c>
      <c r="E25" s="207" t="s">
        <v>317</v>
      </c>
      <c r="F25" s="373" t="s">
        <v>397</v>
      </c>
    </row>
    <row r="26" spans="1:6" ht="40.5" customHeight="1">
      <c r="A26" s="301"/>
      <c r="B26" s="372"/>
      <c r="C26" s="239">
        <v>5571312.45</v>
      </c>
      <c r="D26" s="376"/>
      <c r="E26" s="208" t="s">
        <v>318</v>
      </c>
      <c r="F26" s="374"/>
    </row>
    <row r="27" spans="1:6" ht="71.25" customHeight="1">
      <c r="A27" s="370" t="s">
        <v>324</v>
      </c>
      <c r="B27" s="371"/>
      <c r="C27" s="239">
        <v>486685340.4199998</v>
      </c>
      <c r="D27" s="375" t="s">
        <v>316</v>
      </c>
      <c r="E27" s="207" t="s">
        <v>317</v>
      </c>
      <c r="F27" s="373" t="s">
        <v>398</v>
      </c>
    </row>
    <row r="28" spans="1:6" ht="71.25" customHeight="1">
      <c r="A28" s="301"/>
      <c r="B28" s="372"/>
      <c r="C28" s="239">
        <v>39385299.88999999</v>
      </c>
      <c r="D28" s="376"/>
      <c r="E28" s="208" t="s">
        <v>318</v>
      </c>
      <c r="F28" s="374"/>
    </row>
    <row r="29" spans="1:6" ht="207" customHeight="1">
      <c r="A29" s="233" t="s">
        <v>400</v>
      </c>
      <c r="B29" s="205"/>
      <c r="C29" s="239">
        <v>710000000.0000001</v>
      </c>
      <c r="D29" s="206" t="s">
        <v>316</v>
      </c>
      <c r="E29" s="207" t="s">
        <v>317</v>
      </c>
      <c r="F29" s="209" t="s">
        <v>399</v>
      </c>
    </row>
    <row r="30" spans="1:6" ht="41.25" customHeight="1">
      <c r="A30" s="370" t="s">
        <v>325</v>
      </c>
      <c r="B30" s="371"/>
      <c r="C30" s="239">
        <v>75222.16</v>
      </c>
      <c r="D30" s="375" t="s">
        <v>319</v>
      </c>
      <c r="E30" s="207" t="s">
        <v>317</v>
      </c>
      <c r="F30" s="373" t="s">
        <v>401</v>
      </c>
    </row>
    <row r="31" spans="1:6" ht="41.25" customHeight="1">
      <c r="A31" s="301"/>
      <c r="B31" s="372"/>
      <c r="C31" s="239">
        <v>240226.11</v>
      </c>
      <c r="D31" s="376"/>
      <c r="E31" s="208" t="s">
        <v>318</v>
      </c>
      <c r="F31" s="374"/>
    </row>
    <row r="32" spans="1:6" ht="84">
      <c r="A32" s="236" t="s">
        <v>326</v>
      </c>
      <c r="B32" s="211"/>
      <c r="C32" s="239">
        <v>4993245.12</v>
      </c>
      <c r="D32" s="212" t="s">
        <v>316</v>
      </c>
      <c r="E32" s="210" t="s">
        <v>317</v>
      </c>
      <c r="F32" s="213" t="s">
        <v>402</v>
      </c>
    </row>
    <row r="33" spans="1:6" ht="13.5">
      <c r="A33" s="214"/>
      <c r="B33" s="215"/>
      <c r="C33" s="240"/>
      <c r="D33" s="215"/>
      <c r="E33" s="215"/>
      <c r="F33" s="237"/>
    </row>
    <row r="34" spans="1:6" ht="13.5">
      <c r="A34" s="379" t="s">
        <v>122</v>
      </c>
      <c r="B34" s="380"/>
      <c r="C34" s="241">
        <f>SUM(C12:C33)</f>
        <v>1435563178.2599998</v>
      </c>
      <c r="D34" s="216"/>
      <c r="E34" s="216"/>
      <c r="F34" s="238"/>
    </row>
    <row r="35" spans="1:2" ht="13.5">
      <c r="A35" s="5"/>
      <c r="B35" s="6"/>
    </row>
    <row r="36" spans="1:2" ht="13.5">
      <c r="A36" s="7"/>
      <c r="B36" s="9"/>
    </row>
  </sheetData>
  <sheetProtection/>
  <mergeCells count="42">
    <mergeCell ref="A9:A11"/>
    <mergeCell ref="D18:D19"/>
    <mergeCell ref="D14:D15"/>
    <mergeCell ref="D9:D11"/>
    <mergeCell ref="A12:A13"/>
    <mergeCell ref="B7:C7"/>
    <mergeCell ref="D6:E6"/>
    <mergeCell ref="D7:E7"/>
    <mergeCell ref="E9:E11"/>
    <mergeCell ref="B12:B13"/>
    <mergeCell ref="B6:C6"/>
    <mergeCell ref="D12:D13"/>
    <mergeCell ref="B30:B31"/>
    <mergeCell ref="D30:D31"/>
    <mergeCell ref="A1:F1"/>
    <mergeCell ref="A3:F3"/>
    <mergeCell ref="A4:F4"/>
    <mergeCell ref="A5:F5"/>
    <mergeCell ref="F12:F13"/>
    <mergeCell ref="D25:D26"/>
    <mergeCell ref="A18:A19"/>
    <mergeCell ref="B18:B19"/>
    <mergeCell ref="F25:F26"/>
    <mergeCell ref="B14:B15"/>
    <mergeCell ref="B9:B11"/>
    <mergeCell ref="C9:C11"/>
    <mergeCell ref="A34:B34"/>
    <mergeCell ref="A27:A28"/>
    <mergeCell ref="B27:B28"/>
    <mergeCell ref="D27:D28"/>
    <mergeCell ref="A22:A23"/>
    <mergeCell ref="A30:A31"/>
    <mergeCell ref="A25:A26"/>
    <mergeCell ref="B25:B26"/>
    <mergeCell ref="A14:A15"/>
    <mergeCell ref="F27:F28"/>
    <mergeCell ref="F30:F31"/>
    <mergeCell ref="B22:B23"/>
    <mergeCell ref="D22:D23"/>
    <mergeCell ref="F14:F15"/>
    <mergeCell ref="F18:F19"/>
    <mergeCell ref="F22:F23"/>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1.4960629921259843" bottom="0.35433070866141736" header="0.1968503937007874" footer="0.1968503937007874"/>
  <pageSetup fitToHeight="0" fitToWidth="1" horizontalDpi="600" verticalDpi="600" orientation="landscape" scale="66" r:id="rId2"/>
  <headerFooter alignWithMargins="0">
    <oddHeader>&amp;C&amp;G</oddHeader>
    <oddFooter>&amp;R&amp;"Gotham Rounded Book,Normal"INFORME DE AVANCE TRIMESTRAL ENERO-JUNIO</oddFooter>
  </headerFooter>
  <ignoredErrors>
    <ignoredError sqref="C7 E7" numberStoredAsText="1"/>
  </ignoredErrors>
  <legacyDrawingHF r:id="rId1"/>
</worksheet>
</file>

<file path=xl/worksheets/sheet32.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
      <selection activeCell="A1" sqref="A1:F1"/>
    </sheetView>
  </sheetViews>
  <sheetFormatPr defaultColWidth="11.421875" defaultRowHeight="12.75" zeroHeight="1"/>
  <cols>
    <col min="1" max="1" width="35.7109375" style="1" customWidth="1"/>
    <col min="2" max="2" width="15.28125" style="1" customWidth="1"/>
    <col min="3" max="4" width="16.140625" style="1" customWidth="1"/>
    <col min="5" max="5" width="17.28125" style="1" customWidth="1"/>
    <col min="6" max="6" width="45.7109375" style="1" customWidth="1"/>
    <col min="7" max="7" width="11.421875" style="1" customWidth="1"/>
    <col min="8" max="16384" width="0" style="1" hidden="1" customWidth="1"/>
  </cols>
  <sheetData>
    <row r="1" spans="1:6" ht="34.5" customHeight="1">
      <c r="A1" s="275" t="s">
        <v>58</v>
      </c>
      <c r="B1" s="276"/>
      <c r="C1" s="276"/>
      <c r="D1" s="276"/>
      <c r="E1" s="276"/>
      <c r="F1" s="277"/>
    </row>
    <row r="2" ht="6.75" customHeight="1"/>
    <row r="3" spans="1:6" ht="19.5" customHeight="1">
      <c r="A3" s="278" t="str">
        <f>+'ECG-1'!A3:I3</f>
        <v>UNIDAD RESPONSABLE DEL GASTO: 26 PD SP  SERVICIOS DE SALUD PÚBLICA DEL DISTRITO FEDERAL</v>
      </c>
      <c r="B3" s="279"/>
      <c r="C3" s="279"/>
      <c r="D3" s="279"/>
      <c r="E3" s="279"/>
      <c r="F3" s="280"/>
    </row>
    <row r="4" spans="1:6" ht="19.5" customHeight="1">
      <c r="A4" s="278" t="str">
        <f>+'ECG-1'!A4:I4</f>
        <v>PERÍODO: ENERO - JUNIO 2015</v>
      </c>
      <c r="B4" s="279"/>
      <c r="C4" s="279"/>
      <c r="D4" s="279"/>
      <c r="E4" s="279"/>
      <c r="F4" s="280"/>
    </row>
    <row r="5" spans="1:6" ht="24.75" customHeight="1">
      <c r="A5" s="273" t="s">
        <v>74</v>
      </c>
      <c r="B5" s="290" t="s">
        <v>11</v>
      </c>
      <c r="C5" s="393"/>
      <c r="D5" s="290" t="s">
        <v>96</v>
      </c>
      <c r="E5" s="393"/>
      <c r="F5" s="273" t="s">
        <v>5</v>
      </c>
    </row>
    <row r="6" spans="1:6" ht="19.5" customHeight="1">
      <c r="A6" s="274"/>
      <c r="B6" s="106" t="s">
        <v>81</v>
      </c>
      <c r="C6" s="106" t="s">
        <v>12</v>
      </c>
      <c r="D6" s="92" t="s">
        <v>104</v>
      </c>
      <c r="E6" s="92" t="s">
        <v>8</v>
      </c>
      <c r="F6" s="274"/>
    </row>
    <row r="7" spans="1:6" ht="15" customHeight="1">
      <c r="A7" s="45"/>
      <c r="B7" s="45"/>
      <c r="C7" s="45"/>
      <c r="D7" s="45"/>
      <c r="E7" s="45"/>
      <c r="F7" s="45"/>
    </row>
    <row r="8" spans="1:6" ht="22.5">
      <c r="A8" s="60" t="s">
        <v>427</v>
      </c>
      <c r="B8" s="60"/>
      <c r="C8" s="60"/>
      <c r="D8" s="260">
        <v>3901680</v>
      </c>
      <c r="E8" s="60"/>
      <c r="F8" s="57"/>
    </row>
    <row r="9" spans="1:6" ht="15" customHeight="1">
      <c r="A9" s="60"/>
      <c r="B9" s="60"/>
      <c r="C9" s="60"/>
      <c r="D9" s="60"/>
      <c r="E9" s="60"/>
      <c r="F9" s="57"/>
    </row>
    <row r="10" spans="1:6" ht="15" customHeight="1">
      <c r="A10" s="60"/>
      <c r="B10" s="60"/>
      <c r="C10" s="60"/>
      <c r="D10" s="60"/>
      <c r="E10" s="60"/>
      <c r="F10" s="57"/>
    </row>
    <row r="11" spans="1:6" ht="15" customHeight="1">
      <c r="A11" s="60"/>
      <c r="B11" s="60"/>
      <c r="C11" s="71"/>
      <c r="D11" s="71"/>
      <c r="E11" s="60"/>
      <c r="F11" s="57"/>
    </row>
    <row r="12" spans="1:6" ht="15" customHeight="1">
      <c r="A12" s="60"/>
      <c r="B12" s="60"/>
      <c r="C12" s="60"/>
      <c r="D12" s="60"/>
      <c r="E12" s="60"/>
      <c r="F12" s="57"/>
    </row>
    <row r="13" spans="1:6" ht="15" customHeight="1">
      <c r="A13" s="60"/>
      <c r="B13" s="60"/>
      <c r="C13" s="60"/>
      <c r="D13" s="60"/>
      <c r="E13" s="60"/>
      <c r="F13" s="57"/>
    </row>
    <row r="14" spans="1:6" ht="15" customHeight="1">
      <c r="A14" s="60"/>
      <c r="B14" s="60"/>
      <c r="C14" s="60"/>
      <c r="D14" s="60"/>
      <c r="E14" s="60"/>
      <c r="F14" s="57"/>
    </row>
    <row r="15" spans="1:6" ht="15" customHeight="1">
      <c r="A15" s="60"/>
      <c r="B15" s="60"/>
      <c r="C15" s="60"/>
      <c r="D15" s="60"/>
      <c r="E15" s="60"/>
      <c r="F15" s="57"/>
    </row>
    <row r="16" spans="1:6" ht="15" customHeight="1">
      <c r="A16" s="60"/>
      <c r="B16" s="60"/>
      <c r="C16" s="60"/>
      <c r="D16" s="60"/>
      <c r="E16" s="60"/>
      <c r="F16" s="57"/>
    </row>
    <row r="17" spans="1:6" ht="15" customHeight="1">
      <c r="A17" s="60"/>
      <c r="B17" s="60"/>
      <c r="C17" s="60"/>
      <c r="D17" s="60"/>
      <c r="E17" s="60"/>
      <c r="F17" s="57"/>
    </row>
    <row r="18" spans="1:6" ht="15" customHeight="1">
      <c r="A18" s="60"/>
      <c r="B18" s="60"/>
      <c r="C18" s="60"/>
      <c r="D18" s="60"/>
      <c r="E18" s="60"/>
      <c r="F18" s="57"/>
    </row>
    <row r="19" spans="1:6" ht="15" customHeight="1">
      <c r="A19" s="60"/>
      <c r="B19" s="60"/>
      <c r="C19" s="60"/>
      <c r="D19" s="60"/>
      <c r="E19" s="60"/>
      <c r="F19" s="57"/>
    </row>
    <row r="20" spans="1:6" ht="15" customHeight="1">
      <c r="A20" s="60"/>
      <c r="B20" s="60"/>
      <c r="C20" s="60"/>
      <c r="D20" s="60"/>
      <c r="E20" s="60"/>
      <c r="F20" s="57"/>
    </row>
    <row r="21" spans="1:6" ht="15" customHeight="1">
      <c r="A21" s="60"/>
      <c r="B21" s="60"/>
      <c r="C21" s="60"/>
      <c r="D21" s="60"/>
      <c r="E21" s="60"/>
      <c r="F21" s="57"/>
    </row>
    <row r="22" spans="1:6" ht="15" customHeight="1">
      <c r="A22" s="60"/>
      <c r="B22" s="60"/>
      <c r="C22" s="60"/>
      <c r="D22" s="60"/>
      <c r="E22" s="60"/>
      <c r="F22" s="57"/>
    </row>
    <row r="23" spans="1:6" ht="15" customHeight="1">
      <c r="A23" s="60"/>
      <c r="B23" s="60"/>
      <c r="C23" s="60"/>
      <c r="D23" s="60"/>
      <c r="E23" s="60"/>
      <c r="F23" s="57"/>
    </row>
    <row r="24" spans="1:6" ht="15" customHeight="1">
      <c r="A24" s="60"/>
      <c r="B24" s="60"/>
      <c r="C24" s="60"/>
      <c r="D24" s="60"/>
      <c r="E24" s="60"/>
      <c r="F24" s="57"/>
    </row>
    <row r="25" spans="1:6" ht="15" customHeight="1">
      <c r="A25" s="54"/>
      <c r="B25" s="54"/>
      <c r="C25" s="54"/>
      <c r="D25" s="54"/>
      <c r="E25" s="54"/>
      <c r="F25" s="56"/>
    </row>
    <row r="26" spans="1:6" ht="15" customHeight="1">
      <c r="A26" s="54"/>
      <c r="B26" s="54"/>
      <c r="C26" s="54"/>
      <c r="D26" s="54"/>
      <c r="E26" s="54"/>
      <c r="F26" s="56"/>
    </row>
    <row r="27" spans="1:6" ht="15" customHeight="1">
      <c r="A27" s="54"/>
      <c r="B27" s="54"/>
      <c r="C27" s="54"/>
      <c r="D27" s="54"/>
      <c r="E27" s="54"/>
      <c r="F27" s="56"/>
    </row>
    <row r="28" spans="1:6" ht="15" customHeight="1">
      <c r="A28" s="54"/>
      <c r="B28" s="54"/>
      <c r="C28" s="54"/>
      <c r="D28" s="54"/>
      <c r="E28" s="54"/>
      <c r="F28" s="56"/>
    </row>
    <row r="29" spans="1:6" ht="15" customHeight="1">
      <c r="A29" s="58" t="s">
        <v>122</v>
      </c>
      <c r="B29" s="54"/>
      <c r="C29" s="54"/>
      <c r="D29" s="54"/>
      <c r="E29" s="54"/>
      <c r="F29" s="56"/>
    </row>
    <row r="30" spans="1:6" ht="15" customHeight="1">
      <c r="A30" s="58"/>
      <c r="B30" s="58"/>
      <c r="C30" s="58"/>
      <c r="D30" s="58"/>
      <c r="E30" s="58"/>
      <c r="F30" s="59"/>
    </row>
    <row r="31" spans="1:5" ht="13.5">
      <c r="A31" s="13"/>
      <c r="B31" s="28"/>
      <c r="C31" s="28"/>
      <c r="D31" s="28"/>
      <c r="E31" s="28"/>
    </row>
    <row r="32" ht="13.5"/>
    <row r="33" spans="1:6" ht="13.5">
      <c r="A33" s="5"/>
      <c r="C33" s="6"/>
      <c r="D33" s="6"/>
      <c r="F33" s="6"/>
    </row>
    <row r="34" spans="1:6" ht="13.5">
      <c r="A34" s="7"/>
      <c r="C34" s="9"/>
      <c r="D34" s="9"/>
      <c r="F34" s="9"/>
    </row>
  </sheetData>
  <sheetProtection/>
  <mergeCells count="7">
    <mergeCell ref="A5:A6"/>
    <mergeCell ref="B5:C5"/>
    <mergeCell ref="F5:F6"/>
    <mergeCell ref="A1:F1"/>
    <mergeCell ref="A3:F3"/>
    <mergeCell ref="A4:F4"/>
    <mergeCell ref="D5:E5"/>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1.4960629921259843" bottom="0.35433070866141736" header="0.1968503937007874" footer="0.1968503937007874"/>
  <pageSetup fitToHeight="0" fitToWidth="1" horizontalDpi="600" verticalDpi="600" orientation="landscape" scale="68" r:id="rId2"/>
  <headerFooter alignWithMargins="0">
    <oddHeader>&amp;C&amp;G</oddHeader>
    <oddFooter>&amp;R&amp;"Gotham Rounded Book,Normal"INFORME DE AVANCE TRIMESTRAL ENERO-JUNIO</oddFooter>
  </headerFooter>
  <legacyDrawingHF r:id="rId1"/>
</worksheet>
</file>

<file path=xl/worksheets/sheet33.xml><?xml version="1.0" encoding="utf-8"?>
<worksheet xmlns="http://schemas.openxmlformats.org/spreadsheetml/2006/main" xmlns:r="http://schemas.openxmlformats.org/officeDocument/2006/relationships">
  <sheetPr>
    <pageSetUpPr fitToPage="1"/>
  </sheetPr>
  <dimension ref="A1:F28"/>
  <sheetViews>
    <sheetView showGridLines="0" zoomScalePageLayoutView="0" workbookViewId="0" topLeftCell="A1">
      <selection activeCell="A1" sqref="A1:F1"/>
    </sheetView>
  </sheetViews>
  <sheetFormatPr defaultColWidth="11.421875" defaultRowHeight="12.75" zeroHeight="1"/>
  <cols>
    <col min="1" max="1" width="40.7109375" style="1" customWidth="1"/>
    <col min="2" max="5" width="13.7109375" style="1" customWidth="1"/>
    <col min="6" max="6" width="45.7109375" style="1" customWidth="1"/>
    <col min="7" max="7" width="11.421875" style="1" customWidth="1"/>
    <col min="8" max="16384" width="0" style="1" hidden="1" customWidth="1"/>
  </cols>
  <sheetData>
    <row r="1" spans="1:6" ht="34.5" customHeight="1">
      <c r="A1" s="275" t="s">
        <v>59</v>
      </c>
      <c r="B1" s="276"/>
      <c r="C1" s="276"/>
      <c r="D1" s="276"/>
      <c r="E1" s="276"/>
      <c r="F1" s="277"/>
    </row>
    <row r="2" ht="6.75" customHeight="1"/>
    <row r="3" spans="1:6" ht="19.5" customHeight="1">
      <c r="A3" s="278" t="str">
        <f>+'ECG-1'!A3:I3</f>
        <v>UNIDAD RESPONSABLE DEL GASTO: 26 PD SP  SERVICIOS DE SALUD PÚBLICA DEL DISTRITO FEDERAL</v>
      </c>
      <c r="B3" s="279"/>
      <c r="C3" s="279"/>
      <c r="D3" s="279"/>
      <c r="E3" s="279"/>
      <c r="F3" s="280"/>
    </row>
    <row r="4" spans="1:6" ht="19.5" customHeight="1">
      <c r="A4" s="278" t="str">
        <f>+'ECG-1'!A4:I4</f>
        <v>PERÍODO: ENERO - JUNIO 2015</v>
      </c>
      <c r="B4" s="279"/>
      <c r="C4" s="279"/>
      <c r="D4" s="279"/>
      <c r="E4" s="279"/>
      <c r="F4" s="280"/>
    </row>
    <row r="5" spans="1:6" ht="24.75" customHeight="1">
      <c r="A5" s="273" t="s">
        <v>22</v>
      </c>
      <c r="B5" s="290" t="s">
        <v>97</v>
      </c>
      <c r="C5" s="291"/>
      <c r="D5" s="291"/>
      <c r="E5" s="393"/>
      <c r="F5" s="273" t="s">
        <v>14</v>
      </c>
    </row>
    <row r="6" spans="1:6" ht="29.25" customHeight="1">
      <c r="A6" s="274"/>
      <c r="B6" s="106" t="s">
        <v>25</v>
      </c>
      <c r="C6" s="106" t="s">
        <v>24</v>
      </c>
      <c r="D6" s="106" t="s">
        <v>21</v>
      </c>
      <c r="E6" s="106" t="s">
        <v>23</v>
      </c>
      <c r="F6" s="274"/>
    </row>
    <row r="7" spans="1:6" ht="18" customHeight="1">
      <c r="A7" s="45"/>
      <c r="B7" s="45"/>
      <c r="C7" s="45"/>
      <c r="D7" s="45"/>
      <c r="E7" s="45"/>
      <c r="F7" s="45"/>
    </row>
    <row r="8" spans="1:6" ht="18" customHeight="1">
      <c r="A8" s="60"/>
      <c r="B8" s="60"/>
      <c r="C8" s="60"/>
      <c r="D8" s="60"/>
      <c r="E8" s="60"/>
      <c r="F8" s="57"/>
    </row>
    <row r="9" spans="1:6" ht="18" customHeight="1">
      <c r="A9" s="60"/>
      <c r="B9" s="60"/>
      <c r="C9" s="60"/>
      <c r="D9" s="60"/>
      <c r="E9" s="60"/>
      <c r="F9" s="57"/>
    </row>
    <row r="10" spans="1:6" ht="18" customHeight="1">
      <c r="A10" s="60"/>
      <c r="B10" s="60"/>
      <c r="C10" s="60"/>
      <c r="D10" s="60"/>
      <c r="E10" s="60"/>
      <c r="F10" s="57"/>
    </row>
    <row r="11" spans="1:6" ht="18" customHeight="1">
      <c r="A11" s="60"/>
      <c r="B11" s="60"/>
      <c r="C11" s="60"/>
      <c r="D11" s="60"/>
      <c r="E11" s="60"/>
      <c r="F11" s="57"/>
    </row>
    <row r="12" spans="1:6" ht="18" customHeight="1">
      <c r="A12" s="60"/>
      <c r="B12" s="60"/>
      <c r="C12" s="60"/>
      <c r="D12" s="60"/>
      <c r="E12" s="60"/>
      <c r="F12" s="57"/>
    </row>
    <row r="13" spans="1:6" ht="18" customHeight="1">
      <c r="A13" s="60"/>
      <c r="B13" s="60"/>
      <c r="C13" s="60"/>
      <c r="D13" s="60"/>
      <c r="E13" s="60"/>
      <c r="F13" s="57"/>
    </row>
    <row r="14" spans="1:6" ht="18" customHeight="1">
      <c r="A14" s="60"/>
      <c r="B14" s="60"/>
      <c r="C14" s="60"/>
      <c r="D14" s="60"/>
      <c r="E14" s="60"/>
      <c r="F14" s="57"/>
    </row>
    <row r="15" spans="1:6" ht="18" customHeight="1">
      <c r="A15" s="60"/>
      <c r="B15" s="60"/>
      <c r="C15" s="60"/>
      <c r="D15" s="60"/>
      <c r="E15" s="60"/>
      <c r="F15" s="57"/>
    </row>
    <row r="16" spans="1:6" ht="18" customHeight="1">
      <c r="A16" s="54"/>
      <c r="B16" s="54"/>
      <c r="C16" s="54"/>
      <c r="D16" s="54"/>
      <c r="E16" s="54"/>
      <c r="F16" s="56"/>
    </row>
    <row r="17" spans="1:6" ht="18" customHeight="1">
      <c r="A17" s="54"/>
      <c r="B17" s="54"/>
      <c r="C17" s="54"/>
      <c r="D17" s="54"/>
      <c r="E17" s="54"/>
      <c r="F17" s="56"/>
    </row>
    <row r="18" spans="1:6" ht="18" customHeight="1">
      <c r="A18" s="54"/>
      <c r="B18" s="54"/>
      <c r="C18" s="54"/>
      <c r="D18" s="54"/>
      <c r="E18" s="54"/>
      <c r="F18" s="56"/>
    </row>
    <row r="19" spans="1:6" ht="18" customHeight="1">
      <c r="A19" s="54"/>
      <c r="B19" s="54"/>
      <c r="C19" s="54"/>
      <c r="D19" s="54"/>
      <c r="E19" s="54"/>
      <c r="F19" s="56"/>
    </row>
    <row r="20" spans="1:6" ht="18" customHeight="1">
      <c r="A20" s="54"/>
      <c r="B20" s="54"/>
      <c r="C20" s="54"/>
      <c r="D20" s="54"/>
      <c r="E20" s="54"/>
      <c r="F20" s="56"/>
    </row>
    <row r="21" spans="1:6" ht="18" customHeight="1">
      <c r="A21" s="54"/>
      <c r="B21" s="54"/>
      <c r="C21" s="54"/>
      <c r="D21" s="54"/>
      <c r="E21" s="54"/>
      <c r="F21" s="56"/>
    </row>
    <row r="22" spans="1:6" ht="18" customHeight="1">
      <c r="A22" s="54"/>
      <c r="B22" s="54"/>
      <c r="C22" s="54"/>
      <c r="D22" s="54"/>
      <c r="E22" s="54"/>
      <c r="F22" s="56"/>
    </row>
    <row r="23" spans="1:6" ht="18" customHeight="1">
      <c r="A23" s="54"/>
      <c r="B23" s="54"/>
      <c r="C23" s="54"/>
      <c r="D23" s="54"/>
      <c r="E23" s="54"/>
      <c r="F23" s="56"/>
    </row>
    <row r="24" spans="1:6" ht="18" customHeight="1">
      <c r="A24" s="54"/>
      <c r="B24" s="54"/>
      <c r="C24" s="54"/>
      <c r="D24" s="54"/>
      <c r="E24" s="54"/>
      <c r="F24" s="56"/>
    </row>
    <row r="25" spans="1:6" ht="18" customHeight="1">
      <c r="A25" s="58" t="s">
        <v>122</v>
      </c>
      <c r="B25" s="54"/>
      <c r="C25" s="54"/>
      <c r="D25" s="54"/>
      <c r="E25" s="54"/>
      <c r="F25" s="56"/>
    </row>
    <row r="26" spans="1:5" ht="13.5">
      <c r="A26" s="13"/>
      <c r="B26" s="28"/>
      <c r="C26" s="28"/>
      <c r="D26" s="28"/>
      <c r="E26" s="28"/>
    </row>
    <row r="27" spans="1:6" ht="13.5">
      <c r="A27" s="5"/>
      <c r="D27" s="6"/>
      <c r="F27" s="6"/>
    </row>
    <row r="28" spans="1:6" ht="13.5">
      <c r="A28" s="7"/>
      <c r="D28" s="9"/>
      <c r="F28" s="9"/>
    </row>
  </sheetData>
  <sheetProtection/>
  <mergeCells count="6">
    <mergeCell ref="A5:A6"/>
    <mergeCell ref="F5:F6"/>
    <mergeCell ref="A1:F1"/>
    <mergeCell ref="A3:F3"/>
    <mergeCell ref="A4:F4"/>
    <mergeCell ref="B5:E5"/>
  </mergeCells>
  <printOptions horizontalCentered="1"/>
  <pageMargins left="0.3937007874015748" right="0.3937007874015748" top="1.4173228346456694" bottom="0.35433070866141736" header="0.1968503937007874" footer="0.1968503937007874"/>
  <pageSetup fitToHeight="0" fitToWidth="1" horizontalDpi="600" verticalDpi="600" orientation="landscape" scale="71" r:id="rId3"/>
  <headerFooter alignWithMargins="0">
    <oddHeader>&amp;C&amp;G</oddHeader>
    <oddFooter>&amp;R&amp;"Gotham Rounded Book,Normal"INFORME DE AVANCE TRIMESTRAL ENERO-JUNIO</oddFooter>
  </headerFooter>
  <drawing r:id="rId1"/>
  <legacyDrawingHF r:id="rId2"/>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SheetLayoutView="50" zoomScalePageLayoutView="0" workbookViewId="0" topLeftCell="A1">
      <selection activeCell="A1" sqref="A1:I1"/>
    </sheetView>
  </sheetViews>
  <sheetFormatPr defaultColWidth="9.140625" defaultRowHeight="12.75" zeroHeight="1"/>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0" width="9.140625" style="1" customWidth="1"/>
    <col min="11" max="16384" width="0" style="1" hidden="1" customWidth="1"/>
  </cols>
  <sheetData>
    <row r="1" spans="1:9" ht="34.5" customHeight="1">
      <c r="A1" s="275" t="s">
        <v>63</v>
      </c>
      <c r="B1" s="276"/>
      <c r="C1" s="276"/>
      <c r="D1" s="276"/>
      <c r="E1" s="276"/>
      <c r="F1" s="276"/>
      <c r="G1" s="276"/>
      <c r="H1" s="276"/>
      <c r="I1" s="277"/>
    </row>
    <row r="2" spans="1:9" s="11" customFormat="1" ht="8.25" customHeight="1">
      <c r="A2" s="10"/>
      <c r="B2" s="10"/>
      <c r="C2" s="10"/>
      <c r="D2" s="10"/>
      <c r="E2" s="10"/>
      <c r="F2" s="10"/>
      <c r="G2" s="10"/>
      <c r="H2" s="10"/>
      <c r="I2" s="10"/>
    </row>
    <row r="3" spans="1:9" s="11" customFormat="1" ht="19.5" customHeight="1">
      <c r="A3" s="278" t="str">
        <f>+'ECG-1'!A3:I3</f>
        <v>UNIDAD RESPONSABLE DEL GASTO: 26 PD SP  SERVICIOS DE SALUD PÚBLICA DEL DISTRITO FEDERAL</v>
      </c>
      <c r="B3" s="279"/>
      <c r="C3" s="279"/>
      <c r="D3" s="279"/>
      <c r="E3" s="279"/>
      <c r="F3" s="279"/>
      <c r="G3" s="279"/>
      <c r="H3" s="279"/>
      <c r="I3" s="280"/>
    </row>
    <row r="4" spans="1:9" s="11" customFormat="1" ht="19.5" customHeight="1">
      <c r="A4" s="278" t="str">
        <f>+'ECG-1'!A4:I4</f>
        <v>PERÍODO: ENERO - JUNIO 2015</v>
      </c>
      <c r="B4" s="279"/>
      <c r="C4" s="279"/>
      <c r="D4" s="279"/>
      <c r="E4" s="279"/>
      <c r="F4" s="279"/>
      <c r="G4" s="279"/>
      <c r="H4" s="279"/>
      <c r="I4" s="280"/>
    </row>
    <row r="5" ht="9" customHeight="1"/>
    <row r="6" spans="1:9" ht="24.75" customHeight="1">
      <c r="A6" s="273" t="s">
        <v>53</v>
      </c>
      <c r="B6" s="273" t="s">
        <v>26</v>
      </c>
      <c r="C6" s="273" t="s">
        <v>6</v>
      </c>
      <c r="D6" s="273" t="s">
        <v>7</v>
      </c>
      <c r="E6" s="290" t="s">
        <v>11</v>
      </c>
      <c r="F6" s="393"/>
      <c r="G6" s="273" t="s">
        <v>17</v>
      </c>
      <c r="H6" s="290" t="s">
        <v>96</v>
      </c>
      <c r="I6" s="393"/>
    </row>
    <row r="7" spans="1:9" s="12" customFormat="1" ht="24.75" customHeight="1">
      <c r="A7" s="274"/>
      <c r="B7" s="274"/>
      <c r="C7" s="274"/>
      <c r="D7" s="274"/>
      <c r="E7" s="106" t="s">
        <v>81</v>
      </c>
      <c r="F7" s="106" t="s">
        <v>12</v>
      </c>
      <c r="G7" s="274"/>
      <c r="H7" s="92" t="s">
        <v>104</v>
      </c>
      <c r="I7" s="92" t="s">
        <v>13</v>
      </c>
    </row>
    <row r="8" spans="1:9" ht="15" customHeight="1">
      <c r="A8" s="45"/>
      <c r="B8" s="45"/>
      <c r="C8" s="45"/>
      <c r="D8" s="45"/>
      <c r="E8" s="45"/>
      <c r="F8" s="45"/>
      <c r="G8" s="45"/>
      <c r="H8" s="45"/>
      <c r="I8" s="45"/>
    </row>
    <row r="9" spans="1:9" ht="15" customHeight="1">
      <c r="A9" s="53"/>
      <c r="B9" s="53"/>
      <c r="C9" s="53"/>
      <c r="D9" s="53"/>
      <c r="E9" s="53"/>
      <c r="F9" s="53"/>
      <c r="G9" s="53"/>
      <c r="H9" s="53"/>
      <c r="I9" s="53"/>
    </row>
    <row r="10" spans="1:9" ht="15" customHeight="1">
      <c r="A10" s="53"/>
      <c r="B10" s="53"/>
      <c r="C10" s="53"/>
      <c r="D10" s="53"/>
      <c r="E10" s="53"/>
      <c r="F10" s="53"/>
      <c r="G10" s="53"/>
      <c r="H10" s="53"/>
      <c r="I10" s="53"/>
    </row>
    <row r="11" spans="1:9" ht="15" customHeight="1">
      <c r="A11" s="53"/>
      <c r="B11" s="53"/>
      <c r="C11" s="53"/>
      <c r="D11" s="53"/>
      <c r="E11" s="53"/>
      <c r="F11" s="53"/>
      <c r="G11" s="53"/>
      <c r="H11" s="53"/>
      <c r="I11" s="53"/>
    </row>
    <row r="12" spans="1:9" ht="15" customHeight="1">
      <c r="A12" s="53"/>
      <c r="B12" s="53"/>
      <c r="C12" s="53"/>
      <c r="D12" s="53"/>
      <c r="E12" s="53"/>
      <c r="F12" s="53"/>
      <c r="G12" s="53"/>
      <c r="H12" s="53"/>
      <c r="I12" s="53"/>
    </row>
    <row r="13" spans="1:9" ht="15" customHeight="1">
      <c r="A13" s="53"/>
      <c r="B13" s="53"/>
      <c r="C13" s="53"/>
      <c r="D13" s="53"/>
      <c r="E13" s="53"/>
      <c r="F13" s="53"/>
      <c r="G13" s="53"/>
      <c r="H13" s="53"/>
      <c r="I13" s="53"/>
    </row>
    <row r="14" spans="1:9" ht="15" customHeight="1">
      <c r="A14" s="53"/>
      <c r="B14" s="53"/>
      <c r="C14" s="53"/>
      <c r="D14" s="53"/>
      <c r="E14" s="53"/>
      <c r="F14" s="53"/>
      <c r="G14" s="53"/>
      <c r="H14" s="53"/>
      <c r="I14" s="53"/>
    </row>
    <row r="15" spans="1:9" ht="15" customHeight="1">
      <c r="A15" s="53"/>
      <c r="B15" s="53"/>
      <c r="C15" s="53"/>
      <c r="D15" s="53"/>
      <c r="E15" s="53"/>
      <c r="F15" s="53"/>
      <c r="G15" s="53"/>
      <c r="H15" s="53"/>
      <c r="I15" s="53"/>
    </row>
    <row r="16" spans="1:9" ht="15" customHeight="1">
      <c r="A16" s="53"/>
      <c r="B16" s="53"/>
      <c r="C16" s="53"/>
      <c r="D16" s="53"/>
      <c r="E16" s="53"/>
      <c r="F16" s="53"/>
      <c r="G16" s="53"/>
      <c r="H16" s="53"/>
      <c r="I16" s="53"/>
    </row>
    <row r="17" spans="1:9" ht="15" customHeight="1">
      <c r="A17" s="53"/>
      <c r="B17" s="53"/>
      <c r="C17" s="53"/>
      <c r="D17" s="53"/>
      <c r="E17" s="53"/>
      <c r="F17" s="53"/>
      <c r="G17" s="53"/>
      <c r="H17" s="53"/>
      <c r="I17" s="53"/>
    </row>
    <row r="18" spans="1:9" ht="15" customHeight="1">
      <c r="A18" s="53"/>
      <c r="B18" s="53"/>
      <c r="C18" s="53"/>
      <c r="D18" s="53"/>
      <c r="E18" s="53"/>
      <c r="F18" s="53"/>
      <c r="G18" s="53"/>
      <c r="H18" s="53"/>
      <c r="I18" s="53"/>
    </row>
    <row r="19" spans="1:9" ht="15" customHeight="1">
      <c r="A19" s="53"/>
      <c r="B19" s="53"/>
      <c r="C19" s="53"/>
      <c r="D19" s="53"/>
      <c r="E19" s="53"/>
      <c r="F19" s="53"/>
      <c r="G19" s="53"/>
      <c r="H19" s="53"/>
      <c r="I19" s="53"/>
    </row>
    <row r="20" spans="1:9" ht="15" customHeight="1">
      <c r="A20" s="53"/>
      <c r="B20" s="53"/>
      <c r="C20" s="53"/>
      <c r="D20" s="53"/>
      <c r="E20" s="53"/>
      <c r="F20" s="53"/>
      <c r="G20" s="53"/>
      <c r="H20" s="53"/>
      <c r="I20" s="53"/>
    </row>
    <row r="21" spans="1:9" ht="15" customHeight="1">
      <c r="A21" s="53"/>
      <c r="B21" s="53"/>
      <c r="C21" s="53"/>
      <c r="D21" s="53"/>
      <c r="E21" s="53"/>
      <c r="F21" s="53"/>
      <c r="G21" s="53"/>
      <c r="H21" s="53"/>
      <c r="I21" s="53"/>
    </row>
    <row r="22" spans="1:9" ht="15" customHeight="1">
      <c r="A22" s="53"/>
      <c r="B22" s="53"/>
      <c r="C22" s="53"/>
      <c r="D22" s="53"/>
      <c r="E22" s="53"/>
      <c r="F22" s="53"/>
      <c r="G22" s="53"/>
      <c r="H22" s="53"/>
      <c r="I22" s="53"/>
    </row>
    <row r="23" spans="1:9" ht="15" customHeight="1">
      <c r="A23" s="53"/>
      <c r="B23" s="53"/>
      <c r="C23" s="53"/>
      <c r="D23" s="53"/>
      <c r="E23" s="53"/>
      <c r="F23" s="53"/>
      <c r="G23" s="53"/>
      <c r="H23" s="53"/>
      <c r="I23" s="53"/>
    </row>
    <row r="24" spans="1:9" ht="15" customHeight="1">
      <c r="A24" s="53"/>
      <c r="B24" s="53"/>
      <c r="C24" s="53"/>
      <c r="D24" s="53"/>
      <c r="E24" s="53"/>
      <c r="F24" s="53"/>
      <c r="G24" s="53"/>
      <c r="H24" s="53"/>
      <c r="I24" s="53"/>
    </row>
    <row r="25" spans="1:9" ht="15" customHeight="1">
      <c r="A25" s="53"/>
      <c r="B25" s="53"/>
      <c r="C25" s="53"/>
      <c r="D25" s="53"/>
      <c r="E25" s="53"/>
      <c r="F25" s="53"/>
      <c r="G25" s="53"/>
      <c r="H25" s="53"/>
      <c r="I25" s="53"/>
    </row>
    <row r="26" spans="1:9" ht="15" customHeight="1">
      <c r="A26" s="53"/>
      <c r="B26" s="53"/>
      <c r="C26" s="53"/>
      <c r="D26" s="53"/>
      <c r="E26" s="53"/>
      <c r="F26" s="53"/>
      <c r="G26" s="53"/>
      <c r="H26" s="53"/>
      <c r="I26" s="53"/>
    </row>
    <row r="27" spans="1:9" ht="15" customHeight="1">
      <c r="A27" s="53"/>
      <c r="B27" s="53"/>
      <c r="C27" s="53"/>
      <c r="D27" s="53"/>
      <c r="E27" s="53"/>
      <c r="F27" s="53"/>
      <c r="G27" s="53"/>
      <c r="H27" s="53"/>
      <c r="I27" s="53"/>
    </row>
    <row r="28" spans="1:9" ht="15" customHeight="1">
      <c r="A28" s="53"/>
      <c r="B28" s="53"/>
      <c r="C28" s="53"/>
      <c r="D28" s="53"/>
      <c r="E28" s="53"/>
      <c r="F28" s="53"/>
      <c r="G28" s="53"/>
      <c r="H28" s="53"/>
      <c r="I28" s="53"/>
    </row>
    <row r="29" spans="1:9" ht="15" customHeight="1">
      <c r="A29" s="53"/>
      <c r="B29" s="53"/>
      <c r="C29" s="53"/>
      <c r="D29" s="53"/>
      <c r="E29" s="53"/>
      <c r="F29" s="53"/>
      <c r="G29" s="53"/>
      <c r="H29" s="53"/>
      <c r="I29" s="53"/>
    </row>
    <row r="30" spans="1:9" ht="15" customHeight="1">
      <c r="A30" s="53"/>
      <c r="B30" s="53"/>
      <c r="C30" s="53"/>
      <c r="D30" s="53"/>
      <c r="E30" s="53"/>
      <c r="F30" s="53"/>
      <c r="G30" s="53"/>
      <c r="H30" s="53"/>
      <c r="I30" s="53"/>
    </row>
    <row r="31" spans="1:9" ht="15" customHeight="1">
      <c r="A31" s="44" t="s">
        <v>122</v>
      </c>
      <c r="B31" s="53"/>
      <c r="C31" s="53"/>
      <c r="D31" s="53"/>
      <c r="E31" s="53"/>
      <c r="F31" s="53"/>
      <c r="G31" s="53"/>
      <c r="H31" s="53"/>
      <c r="I31" s="53"/>
    </row>
    <row r="32" spans="1:9" ht="15" customHeight="1">
      <c r="A32" s="55"/>
      <c r="B32" s="55"/>
      <c r="C32" s="55"/>
      <c r="D32" s="55"/>
      <c r="E32" s="55"/>
      <c r="F32" s="55"/>
      <c r="G32" s="55"/>
      <c r="H32" s="55"/>
      <c r="I32" s="55"/>
    </row>
    <row r="33" spans="1:2" ht="13.5">
      <c r="A33" s="13" t="s">
        <v>16</v>
      </c>
      <c r="B33" s="13"/>
    </row>
    <row r="34" spans="1:2" ht="13.5">
      <c r="A34" s="13"/>
      <c r="B34" s="13"/>
    </row>
    <row r="35" ht="13.5"/>
    <row r="36" spans="1:5" ht="13.5">
      <c r="A36" s="5"/>
      <c r="B36" s="5"/>
      <c r="E36" s="6"/>
    </row>
    <row r="37" spans="1:5" ht="13.5">
      <c r="A37" s="7"/>
      <c r="B37" s="7"/>
      <c r="E37" s="9"/>
    </row>
  </sheetData>
  <sheetProtection/>
  <mergeCells count="10">
    <mergeCell ref="H6:I6"/>
    <mergeCell ref="A1:I1"/>
    <mergeCell ref="A3:I3"/>
    <mergeCell ref="A4:I4"/>
    <mergeCell ref="A6:A7"/>
    <mergeCell ref="C6:C7"/>
    <mergeCell ref="D6:D7"/>
    <mergeCell ref="E6:F6"/>
    <mergeCell ref="G6:G7"/>
    <mergeCell ref="B6:B7"/>
  </mergeCells>
  <printOptions horizontalCentered="1"/>
  <pageMargins left="0.3937007874015748" right="0.3937007874015748" top="1.4173228346456694" bottom="0.35433070866141736" header="0.1968503937007874" footer="0.1968503937007874"/>
  <pageSetup fitToHeight="0" fitToWidth="1" horizontalDpi="600" verticalDpi="600" orientation="landscape" scale="61" r:id="rId3"/>
  <headerFooter alignWithMargins="0">
    <oddHeader>&amp;C&amp;G</oddHeader>
    <oddFooter>&amp;R&amp;"Gotham Rounded Book,Normal"INFORME DE AVANCE TRIMESTRAL ENERO-JUNIO</oddFooter>
  </headerFooter>
  <drawing r:id="rId1"/>
  <legacyDrawingHF r:id="rId2"/>
</worksheet>
</file>

<file path=xl/worksheets/sheet35.xml><?xml version="1.0" encoding="utf-8"?>
<worksheet xmlns="http://schemas.openxmlformats.org/spreadsheetml/2006/main" xmlns:r="http://schemas.openxmlformats.org/officeDocument/2006/relationships">
  <sheetPr>
    <pageSetUpPr fitToPage="1"/>
  </sheetPr>
  <dimension ref="A1:C29"/>
  <sheetViews>
    <sheetView showGridLines="0" zoomScaleSheetLayoutView="100" zoomScalePageLayoutView="0" workbookViewId="0" topLeftCell="A1">
      <selection activeCell="A1" sqref="A1:C1"/>
    </sheetView>
  </sheetViews>
  <sheetFormatPr defaultColWidth="11.421875" defaultRowHeight="12.75" zeroHeight="1"/>
  <cols>
    <col min="1" max="1" width="42.28125" style="19" customWidth="1"/>
    <col min="2" max="3" width="50.7109375" style="19" customWidth="1"/>
    <col min="4" max="4" width="11.421875" style="19" customWidth="1"/>
    <col min="5" max="16384" width="0" style="19" hidden="1" customWidth="1"/>
  </cols>
  <sheetData>
    <row r="1" spans="1:3" ht="34.5" customHeight="1">
      <c r="A1" s="400" t="s">
        <v>64</v>
      </c>
      <c r="B1" s="401"/>
      <c r="C1" s="402"/>
    </row>
    <row r="2" ht="6.75" customHeight="1"/>
    <row r="3" spans="1:3" s="20" customFormat="1" ht="15" customHeight="1">
      <c r="A3" s="403" t="str">
        <f>+'ECG-1'!A3:I3</f>
        <v>UNIDAD RESPONSABLE DEL GASTO: 26 PD SP  SERVICIOS DE SALUD PÚBLICA DEL DISTRITO FEDERAL</v>
      </c>
      <c r="B3" s="404"/>
      <c r="C3" s="405"/>
    </row>
    <row r="4" s="20" customFormat="1" ht="6.75" customHeight="1"/>
    <row r="5" spans="1:3" s="20" customFormat="1" ht="15" customHeight="1">
      <c r="A5" s="403" t="str">
        <f>+'ECG-1'!A4:I4</f>
        <v>PERÍODO: ENERO - JUNIO 2015</v>
      </c>
      <c r="B5" s="404"/>
      <c r="C5" s="405"/>
    </row>
    <row r="6" s="20" customFormat="1" ht="6.75" customHeight="1"/>
    <row r="7" spans="1:3" s="20" customFormat="1" ht="15" customHeight="1">
      <c r="A7" s="394" t="s">
        <v>48</v>
      </c>
      <c r="B7" s="395"/>
      <c r="C7" s="396"/>
    </row>
    <row r="8" spans="1:3" s="20" customFormat="1" ht="6.75" customHeight="1">
      <c r="A8" s="406"/>
      <c r="B8" s="406"/>
      <c r="C8" s="406"/>
    </row>
    <row r="9" spans="1:3" s="20" customFormat="1" ht="15" customHeight="1">
      <c r="A9" s="21" t="s">
        <v>123</v>
      </c>
      <c r="B9" s="397"/>
      <c r="C9" s="398"/>
    </row>
    <row r="10" spans="1:3" s="20" customFormat="1" ht="15" customHeight="1">
      <c r="A10" s="21" t="s">
        <v>124</v>
      </c>
      <c r="B10" s="397"/>
      <c r="C10" s="398"/>
    </row>
    <row r="11" spans="1:3" s="20" customFormat="1" ht="15" customHeight="1">
      <c r="A11" s="21" t="s">
        <v>125</v>
      </c>
      <c r="B11" s="397"/>
      <c r="C11" s="398"/>
    </row>
    <row r="12" spans="1:3" s="20" customFormat="1" ht="15" customHeight="1">
      <c r="A12" s="21" t="s">
        <v>126</v>
      </c>
      <c r="B12" s="397"/>
      <c r="C12" s="398"/>
    </row>
    <row r="13" spans="1:3" s="20" customFormat="1" ht="15" customHeight="1">
      <c r="A13" s="22" t="s">
        <v>127</v>
      </c>
      <c r="B13" s="397"/>
      <c r="C13" s="398"/>
    </row>
    <row r="14" spans="1:3" s="20" customFormat="1" ht="33" customHeight="1">
      <c r="A14" s="22" t="s">
        <v>128</v>
      </c>
      <c r="B14" s="397"/>
      <c r="C14" s="399"/>
    </row>
    <row r="15" spans="1:3" s="20" customFormat="1" ht="33" customHeight="1">
      <c r="A15" s="22" t="s">
        <v>129</v>
      </c>
      <c r="B15" s="397"/>
      <c r="C15" s="398"/>
    </row>
    <row r="16" spans="1:3" s="20" customFormat="1" ht="33" customHeight="1">
      <c r="A16" s="22" t="s">
        <v>130</v>
      </c>
      <c r="B16" s="397"/>
      <c r="C16" s="398"/>
    </row>
    <row r="17" s="20" customFormat="1" ht="6.75" customHeight="1"/>
    <row r="18" spans="1:3" s="20" customFormat="1" ht="15" customHeight="1">
      <c r="A18" s="394" t="s">
        <v>49</v>
      </c>
      <c r="B18" s="395"/>
      <c r="C18" s="396"/>
    </row>
    <row r="19" spans="1:3" s="20" customFormat="1" ht="28.5" customHeight="1">
      <c r="A19" s="23" t="s">
        <v>131</v>
      </c>
      <c r="B19" s="23" t="s">
        <v>132</v>
      </c>
      <c r="C19" s="24" t="s">
        <v>133</v>
      </c>
    </row>
    <row r="20" spans="1:3" s="20" customFormat="1" ht="15" customHeight="1">
      <c r="A20" s="25"/>
      <c r="B20" s="25"/>
      <c r="C20" s="26"/>
    </row>
    <row r="21" s="20" customFormat="1" ht="6.75" customHeight="1"/>
    <row r="22" spans="1:3" s="20" customFormat="1" ht="15" customHeight="1">
      <c r="A22" s="394" t="s">
        <v>50</v>
      </c>
      <c r="B22" s="395"/>
      <c r="C22" s="396"/>
    </row>
    <row r="23" spans="1:3" s="20" customFormat="1" ht="15" customHeight="1">
      <c r="A23" s="23" t="s">
        <v>134</v>
      </c>
      <c r="B23" s="23" t="s">
        <v>135</v>
      </c>
      <c r="C23" s="24" t="s">
        <v>136</v>
      </c>
    </row>
    <row r="24" spans="1:3" s="20" customFormat="1" ht="15" customHeight="1">
      <c r="A24" s="25"/>
      <c r="B24" s="25"/>
      <c r="C24" s="26"/>
    </row>
    <row r="25" s="20" customFormat="1" ht="6.75" customHeight="1"/>
    <row r="26" spans="1:3" s="20" customFormat="1" ht="15" customHeight="1">
      <c r="A26" s="394" t="s">
        <v>51</v>
      </c>
      <c r="B26" s="395"/>
      <c r="C26" s="396"/>
    </row>
    <row r="27" spans="1:3" s="20" customFormat="1" ht="15" customHeight="1">
      <c r="A27" s="23" t="s">
        <v>137</v>
      </c>
      <c r="B27" s="23" t="s">
        <v>138</v>
      </c>
      <c r="C27" s="24" t="s">
        <v>139</v>
      </c>
    </row>
    <row r="28" spans="1:3" s="20" customFormat="1" ht="34.5" customHeight="1">
      <c r="A28" s="27"/>
      <c r="B28" s="23"/>
      <c r="C28" s="26"/>
    </row>
    <row r="29" spans="1:3" ht="13.5">
      <c r="A29" s="20"/>
      <c r="B29" s="20"/>
      <c r="C29" s="20"/>
    </row>
  </sheetData>
  <sheetProtection/>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 right="0.3937007874015748" top="1.4960629921259843" bottom="0.35433070866141736" header="0.1968503937007874" footer="0.1968503937007874"/>
  <pageSetup fitToHeight="0" fitToWidth="1" horizontalDpi="600" verticalDpi="600" orientation="landscape" scale="69" r:id="rId3"/>
  <headerFooter alignWithMargins="0">
    <oddHeader>&amp;C&amp;G</oddHeader>
    <oddFooter>&amp;R&amp;"Gotham Rounded Book,Normal"INFORME DE AVANCE TRIMESTRAL ENERO-JUNIO</oddFooter>
  </headerFooter>
  <drawing r:id="rId1"/>
  <legacyDrawingHF r:id="rId2"/>
</worksheet>
</file>

<file path=xl/worksheets/sheet36.xml><?xml version="1.0" encoding="utf-8"?>
<worksheet xmlns="http://schemas.openxmlformats.org/spreadsheetml/2006/main" xmlns:r="http://schemas.openxmlformats.org/officeDocument/2006/relationships">
  <sheetPr>
    <pageSetUpPr fitToPage="1"/>
  </sheetPr>
  <dimension ref="A1:E27"/>
  <sheetViews>
    <sheetView showGridLines="0" zoomScaleSheetLayoutView="70" zoomScalePageLayoutView="0" workbookViewId="0" topLeftCell="A1">
      <selection activeCell="A1" sqref="A1:E1"/>
    </sheetView>
  </sheetViews>
  <sheetFormatPr defaultColWidth="12.57421875" defaultRowHeight="12.75" zeroHeight="1"/>
  <cols>
    <col min="1" max="1" width="55.7109375" style="14" customWidth="1"/>
    <col min="2" max="2" width="16.140625" style="15" customWidth="1"/>
    <col min="3" max="3" width="15.8515625" style="15" customWidth="1"/>
    <col min="4" max="4" width="16.140625" style="15" customWidth="1"/>
    <col min="5" max="5" width="55.7109375" style="15" customWidth="1"/>
    <col min="6" max="6" width="12.57421875" style="15" customWidth="1"/>
    <col min="7" max="16384" width="0" style="15" hidden="1" customWidth="1"/>
  </cols>
  <sheetData>
    <row r="1" spans="1:5" ht="34.5" customHeight="1">
      <c r="A1" s="275" t="s">
        <v>109</v>
      </c>
      <c r="B1" s="276"/>
      <c r="C1" s="276"/>
      <c r="D1" s="276"/>
      <c r="E1" s="277"/>
    </row>
    <row r="2" spans="1:5" ht="7.5" customHeight="1">
      <c r="A2" s="16"/>
      <c r="B2" s="17"/>
      <c r="C2" s="17"/>
      <c r="D2" s="17"/>
      <c r="E2" s="17"/>
    </row>
    <row r="3" spans="1:5" ht="19.5" customHeight="1">
      <c r="A3" s="278" t="str">
        <f>+'ECG-1'!A3:I3</f>
        <v>UNIDAD RESPONSABLE DEL GASTO: 26 PD SP  SERVICIOS DE SALUD PÚBLICA DEL DISTRITO FEDERAL</v>
      </c>
      <c r="B3" s="279"/>
      <c r="C3" s="279"/>
      <c r="D3" s="279"/>
      <c r="E3" s="280"/>
    </row>
    <row r="4" spans="1:5" ht="19.5" customHeight="1">
      <c r="A4" s="278" t="str">
        <f>+'ECG-1'!A4:I4</f>
        <v>PERÍODO: ENERO - JUNIO 2015</v>
      </c>
      <c r="B4" s="279"/>
      <c r="C4" s="279"/>
      <c r="D4" s="279"/>
      <c r="E4" s="280"/>
    </row>
    <row r="5" spans="1:5" ht="25.5" customHeight="1">
      <c r="A5" s="407" t="s">
        <v>107</v>
      </c>
      <c r="B5" s="290" t="s">
        <v>98</v>
      </c>
      <c r="C5" s="409"/>
      <c r="D5" s="409"/>
      <c r="E5" s="410" t="s">
        <v>4</v>
      </c>
    </row>
    <row r="6" spans="1:5" s="18" customFormat="1" ht="25.5" customHeight="1">
      <c r="A6" s="408"/>
      <c r="B6" s="107" t="s">
        <v>79</v>
      </c>
      <c r="C6" s="92" t="s">
        <v>104</v>
      </c>
      <c r="D6" s="108" t="s">
        <v>8</v>
      </c>
      <c r="E6" s="411"/>
    </row>
    <row r="7" spans="1:5" ht="20.25" customHeight="1">
      <c r="A7" s="45"/>
      <c r="B7" s="45"/>
      <c r="C7" s="45"/>
      <c r="D7" s="45"/>
      <c r="E7" s="45"/>
    </row>
    <row r="8" spans="1:5" ht="20.25" customHeight="1">
      <c r="A8" s="87"/>
      <c r="B8" s="88"/>
      <c r="C8" s="88"/>
      <c r="D8" s="88"/>
      <c r="E8" s="88"/>
    </row>
    <row r="9" spans="1:5" ht="20.25" customHeight="1">
      <c r="A9" s="87"/>
      <c r="B9" s="88"/>
      <c r="C9" s="88"/>
      <c r="D9" s="88"/>
      <c r="E9" s="88"/>
    </row>
    <row r="10" spans="1:5" ht="20.25" customHeight="1">
      <c r="A10" s="87"/>
      <c r="B10" s="88"/>
      <c r="C10" s="88"/>
      <c r="D10" s="88"/>
      <c r="E10" s="88"/>
    </row>
    <row r="11" spans="1:5" ht="20.25" customHeight="1">
      <c r="A11" s="87"/>
      <c r="B11" s="88"/>
      <c r="C11" s="88"/>
      <c r="D11" s="88"/>
      <c r="E11" s="88"/>
    </row>
    <row r="12" spans="1:5" ht="20.25" customHeight="1">
      <c r="A12" s="87"/>
      <c r="B12" s="88"/>
      <c r="C12" s="88"/>
      <c r="D12" s="88"/>
      <c r="E12" s="88"/>
    </row>
    <row r="13" spans="1:5" ht="20.25" customHeight="1">
      <c r="A13" s="87"/>
      <c r="B13" s="88"/>
      <c r="C13" s="88"/>
      <c r="D13" s="88"/>
      <c r="E13" s="88"/>
    </row>
    <row r="14" spans="1:5" ht="20.25" customHeight="1">
      <c r="A14" s="87"/>
      <c r="B14" s="88"/>
      <c r="C14" s="88"/>
      <c r="D14" s="88"/>
      <c r="E14" s="88"/>
    </row>
    <row r="15" spans="1:5" ht="20.25" customHeight="1">
      <c r="A15" s="87"/>
      <c r="B15" s="88"/>
      <c r="C15" s="88"/>
      <c r="D15" s="88"/>
      <c r="E15" s="88"/>
    </row>
    <row r="16" spans="1:5" ht="20.25" customHeight="1">
      <c r="A16" s="87"/>
      <c r="B16" s="88"/>
      <c r="C16" s="88"/>
      <c r="D16" s="88"/>
      <c r="E16" s="88"/>
    </row>
    <row r="17" spans="1:5" ht="20.25" customHeight="1">
      <c r="A17" s="87"/>
      <c r="B17" s="88"/>
      <c r="C17" s="88"/>
      <c r="D17" s="88"/>
      <c r="E17" s="88"/>
    </row>
    <row r="18" spans="1:5" ht="20.25" customHeight="1">
      <c r="A18" s="87"/>
      <c r="B18" s="88"/>
      <c r="C18" s="88"/>
      <c r="D18" s="88"/>
      <c r="E18" s="88"/>
    </row>
    <row r="19" spans="1:5" ht="20.25" customHeight="1">
      <c r="A19" s="87"/>
      <c r="B19" s="88"/>
      <c r="C19" s="88"/>
      <c r="D19" s="88"/>
      <c r="E19" s="88"/>
    </row>
    <row r="20" spans="1:5" ht="20.25" customHeight="1">
      <c r="A20" s="87"/>
      <c r="B20" s="88"/>
      <c r="C20" s="88"/>
      <c r="D20" s="88"/>
      <c r="E20" s="88"/>
    </row>
    <row r="21" spans="1:5" ht="20.25" customHeight="1">
      <c r="A21" s="87"/>
      <c r="B21" s="88"/>
      <c r="C21" s="88"/>
      <c r="D21" s="88"/>
      <c r="E21" s="88"/>
    </row>
    <row r="22" spans="1:5" ht="20.25" customHeight="1">
      <c r="A22" s="87"/>
      <c r="B22" s="88"/>
      <c r="C22" s="88"/>
      <c r="D22" s="88"/>
      <c r="E22" s="88"/>
    </row>
    <row r="23" spans="1:5" ht="20.25" customHeight="1">
      <c r="A23" s="89" t="s">
        <v>122</v>
      </c>
      <c r="B23" s="88"/>
      <c r="C23" s="88"/>
      <c r="D23" s="88"/>
      <c r="E23" s="88"/>
    </row>
    <row r="24" spans="1:5" ht="20.25" customHeight="1">
      <c r="A24" s="87"/>
      <c r="B24" s="88"/>
      <c r="C24" s="88"/>
      <c r="D24" s="88"/>
      <c r="E24" s="88"/>
    </row>
    <row r="25" ht="13.5">
      <c r="A25" s="13" t="s">
        <v>105</v>
      </c>
    </row>
    <row r="26" spans="1:4" ht="13.5">
      <c r="A26" s="5"/>
      <c r="D26" s="6"/>
    </row>
    <row r="27" spans="1:4" ht="13.5">
      <c r="A27" s="7"/>
      <c r="D27" s="9"/>
    </row>
  </sheetData>
  <sheetProtection/>
  <mergeCells count="6">
    <mergeCell ref="A5:A6"/>
    <mergeCell ref="B5:D5"/>
    <mergeCell ref="E5:E6"/>
    <mergeCell ref="A1:E1"/>
    <mergeCell ref="A3:E3"/>
    <mergeCell ref="A4:E4"/>
  </mergeCells>
  <conditionalFormatting sqref="A3">
    <cfRule type="cellIs" priority="2" dxfId="0" operator="equal" stopIfTrue="1">
      <formula>"VAYA A LA HOJA INICIO Y SELECIONE LA UNIDAD RESPONSABLE CORRESPONDIENTE A ESTE INFORME"</formula>
    </cfRule>
  </conditionalFormatting>
  <conditionalFormatting sqref="A4">
    <cfRule type="cellIs" priority="1" dxfId="0" operator="equal" stopIfTrue="1">
      <formula>"VAYA A LA HOJA INICIO Y SELECIONE EL PERIODO CORRESPONDIENTE A ESTE INFORME"</formula>
    </cfRule>
  </conditionalFormatting>
  <dataValidations count="1">
    <dataValidation allowBlank="1" sqref="A3"/>
  </dataValidations>
  <printOptions horizontalCentered="1"/>
  <pageMargins left="0.3937007874015748" right="0.3937007874015748" top="1.4173228346456694" bottom="0.35433070866141736" header="0.1968503937007874" footer="0.1968503937007874"/>
  <pageSetup fitToHeight="0" fitToWidth="1" horizontalDpi="600" verticalDpi="600" orientation="landscape" scale="62" r:id="rId3"/>
  <headerFooter alignWithMargins="0">
    <oddHeader>&amp;C&amp;G</oddHeader>
    <oddFooter>&amp;R&amp;"Gotham Rounded Book,Normal"INFORME DE AVANCE TRIMESTRAL ENERO-JUNIO</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G88"/>
  <sheetViews>
    <sheetView showGridLines="0" zoomScaleSheetLayoutView="100" workbookViewId="0" topLeftCell="A1">
      <selection activeCell="A1" sqref="A1:G1"/>
    </sheetView>
  </sheetViews>
  <sheetFormatPr defaultColWidth="11.421875" defaultRowHeight="12.75" zeroHeight="1"/>
  <cols>
    <col min="1" max="1" width="3.8515625" style="1" customWidth="1"/>
    <col min="2" max="3" width="3.421875" style="1" customWidth="1"/>
    <col min="4" max="4" width="4.57421875" style="1" customWidth="1"/>
    <col min="5" max="5" width="5.140625" style="1" bestFit="1" customWidth="1"/>
    <col min="6" max="6" width="47.00390625" style="1" customWidth="1"/>
    <col min="7" max="7" width="85.7109375" style="1" customWidth="1"/>
    <col min="8" max="8" width="11.421875" style="1" customWidth="1"/>
    <col min="9" max="16384" width="0" style="1" hidden="1" customWidth="1"/>
  </cols>
  <sheetData>
    <row r="1" spans="1:7" ht="34.5" customHeight="1">
      <c r="A1" s="275" t="s">
        <v>67</v>
      </c>
      <c r="B1" s="276"/>
      <c r="C1" s="276"/>
      <c r="D1" s="276"/>
      <c r="E1" s="276"/>
      <c r="F1" s="276"/>
      <c r="G1" s="277"/>
    </row>
    <row r="2" ht="6" customHeight="1">
      <c r="G2" s="68"/>
    </row>
    <row r="3" spans="1:7" ht="19.5" customHeight="1">
      <c r="A3" s="278" t="str">
        <f>+'ECG-1'!A3:I3</f>
        <v>UNIDAD RESPONSABLE DEL GASTO: 26 PD SP  SERVICIOS DE SALUD PÚBLICA DEL DISTRITO FEDERAL</v>
      </c>
      <c r="B3" s="279"/>
      <c r="C3" s="279"/>
      <c r="D3" s="279"/>
      <c r="E3" s="279"/>
      <c r="F3" s="279"/>
      <c r="G3" s="280"/>
    </row>
    <row r="4" spans="1:7" ht="19.5" customHeight="1">
      <c r="A4" s="278" t="str">
        <f>+'ECG-1'!A4:I4</f>
        <v>PERÍODO: ENERO - JUNIO 2015</v>
      </c>
      <c r="B4" s="279"/>
      <c r="C4" s="279"/>
      <c r="D4" s="279"/>
      <c r="E4" s="279"/>
      <c r="F4" s="279"/>
      <c r="G4" s="280"/>
    </row>
    <row r="5" spans="1:7" ht="24.75" customHeight="1">
      <c r="A5" s="273" t="s">
        <v>65</v>
      </c>
      <c r="B5" s="273" t="s">
        <v>30</v>
      </c>
      <c r="C5" s="273" t="s">
        <v>27</v>
      </c>
      <c r="D5" s="273" t="s">
        <v>28</v>
      </c>
      <c r="E5" s="273" t="s">
        <v>0</v>
      </c>
      <c r="F5" s="273" t="s">
        <v>1</v>
      </c>
      <c r="G5" s="98" t="s">
        <v>55</v>
      </c>
    </row>
    <row r="6" spans="1:7" ht="15" customHeight="1">
      <c r="A6" s="304"/>
      <c r="B6" s="304"/>
      <c r="C6" s="304"/>
      <c r="D6" s="304"/>
      <c r="E6" s="304"/>
      <c r="F6" s="304"/>
      <c r="G6" s="99" t="s">
        <v>113</v>
      </c>
    </row>
    <row r="7" spans="1:7" ht="30" customHeight="1">
      <c r="A7" s="274"/>
      <c r="B7" s="274"/>
      <c r="C7" s="274"/>
      <c r="D7" s="274"/>
      <c r="E7" s="274"/>
      <c r="F7" s="274"/>
      <c r="G7" s="100" t="s">
        <v>56</v>
      </c>
    </row>
    <row r="8" spans="1:7" s="50" customFormat="1" ht="15" customHeight="1">
      <c r="A8" s="243">
        <v>1</v>
      </c>
      <c r="B8" s="244"/>
      <c r="C8" s="244"/>
      <c r="D8" s="244"/>
      <c r="E8" s="244"/>
      <c r="F8" s="164" t="s">
        <v>141</v>
      </c>
      <c r="G8" s="160"/>
    </row>
    <row r="9" spans="1:7" s="50" customFormat="1" ht="15" customHeight="1">
      <c r="A9" s="243"/>
      <c r="B9" s="243">
        <v>2</v>
      </c>
      <c r="C9" s="244"/>
      <c r="D9" s="244"/>
      <c r="E9" s="244"/>
      <c r="F9" s="164" t="s">
        <v>142</v>
      </c>
      <c r="G9" s="160"/>
    </row>
    <row r="10" spans="1:7" s="50" customFormat="1" ht="15" customHeight="1">
      <c r="A10" s="243"/>
      <c r="B10" s="243"/>
      <c r="C10" s="243">
        <v>2</v>
      </c>
      <c r="D10" s="244"/>
      <c r="E10" s="243"/>
      <c r="F10" s="162" t="s">
        <v>143</v>
      </c>
      <c r="G10" s="141"/>
    </row>
    <row r="11" spans="1:7" s="50" customFormat="1" ht="15" customHeight="1">
      <c r="A11" s="243"/>
      <c r="B11" s="243"/>
      <c r="C11" s="243"/>
      <c r="D11" s="243">
        <v>6</v>
      </c>
      <c r="E11" s="244"/>
      <c r="F11" s="164" t="s">
        <v>144</v>
      </c>
      <c r="G11" s="161"/>
    </row>
    <row r="12" spans="1:7" s="50" customFormat="1" ht="12.75" customHeight="1">
      <c r="A12" s="243"/>
      <c r="B12" s="243"/>
      <c r="C12" s="243"/>
      <c r="D12" s="243"/>
      <c r="E12" s="296">
        <v>368</v>
      </c>
      <c r="F12" s="298" t="s">
        <v>145</v>
      </c>
      <c r="G12" s="162" t="s">
        <v>403</v>
      </c>
    </row>
    <row r="13" spans="1:7" s="50" customFormat="1" ht="36">
      <c r="A13" s="243"/>
      <c r="B13" s="243"/>
      <c r="C13" s="243"/>
      <c r="D13" s="243"/>
      <c r="E13" s="296"/>
      <c r="F13" s="298"/>
      <c r="G13" s="162" t="s">
        <v>404</v>
      </c>
    </row>
    <row r="14" spans="1:7" s="50" customFormat="1" ht="36">
      <c r="A14" s="243"/>
      <c r="B14" s="243"/>
      <c r="C14" s="243"/>
      <c r="D14" s="243"/>
      <c r="E14" s="296"/>
      <c r="F14" s="298"/>
      <c r="G14" s="162" t="s">
        <v>405</v>
      </c>
    </row>
    <row r="15" spans="1:7" s="50" customFormat="1" ht="15" customHeight="1">
      <c r="A15" s="243"/>
      <c r="B15" s="243"/>
      <c r="C15" s="243"/>
      <c r="D15" s="243"/>
      <c r="E15" s="243"/>
      <c r="F15" s="162"/>
      <c r="G15" s="162"/>
    </row>
    <row r="16" spans="1:7" s="50" customFormat="1" ht="12">
      <c r="A16" s="243"/>
      <c r="B16" s="243"/>
      <c r="C16" s="243"/>
      <c r="D16" s="243"/>
      <c r="E16" s="296">
        <v>370</v>
      </c>
      <c r="F16" s="298" t="s">
        <v>147</v>
      </c>
      <c r="G16" s="162" t="s">
        <v>403</v>
      </c>
    </row>
    <row r="17" spans="1:7" s="50" customFormat="1" ht="36">
      <c r="A17" s="243"/>
      <c r="B17" s="243"/>
      <c r="C17" s="243"/>
      <c r="D17" s="243"/>
      <c r="E17" s="296"/>
      <c r="F17" s="298"/>
      <c r="G17" s="162" t="s">
        <v>404</v>
      </c>
    </row>
    <row r="18" spans="1:7" s="50" customFormat="1" ht="36">
      <c r="A18" s="243"/>
      <c r="B18" s="243"/>
      <c r="C18" s="243"/>
      <c r="D18" s="243"/>
      <c r="E18" s="296"/>
      <c r="F18" s="298"/>
      <c r="G18" s="162" t="s">
        <v>405</v>
      </c>
    </row>
    <row r="19" spans="1:7" s="50" customFormat="1" ht="15" customHeight="1">
      <c r="A19" s="243"/>
      <c r="B19" s="243"/>
      <c r="C19" s="243"/>
      <c r="D19" s="243"/>
      <c r="E19" s="243"/>
      <c r="F19" s="162"/>
      <c r="G19" s="162"/>
    </row>
    <row r="20" spans="1:7" s="50" customFormat="1" ht="15" customHeight="1">
      <c r="A20" s="243"/>
      <c r="B20" s="243"/>
      <c r="C20" s="243">
        <v>3</v>
      </c>
      <c r="D20" s="243"/>
      <c r="E20" s="243"/>
      <c r="F20" s="162" t="s">
        <v>149</v>
      </c>
      <c r="G20" s="162"/>
    </row>
    <row r="21" spans="1:7" s="50" customFormat="1" ht="15" customHeight="1">
      <c r="A21" s="243"/>
      <c r="B21" s="243"/>
      <c r="C21" s="243"/>
      <c r="D21" s="243">
        <v>1</v>
      </c>
      <c r="E21" s="243"/>
      <c r="F21" s="162" t="s">
        <v>150</v>
      </c>
      <c r="G21" s="162"/>
    </row>
    <row r="22" spans="1:7" s="50" customFormat="1" ht="36">
      <c r="A22" s="243"/>
      <c r="B22" s="243"/>
      <c r="C22" s="243"/>
      <c r="D22" s="243"/>
      <c r="E22" s="296">
        <v>328</v>
      </c>
      <c r="F22" s="298" t="s">
        <v>151</v>
      </c>
      <c r="G22" s="162" t="s">
        <v>406</v>
      </c>
    </row>
    <row r="23" spans="1:7" s="50" customFormat="1" ht="36">
      <c r="A23" s="243"/>
      <c r="B23" s="243"/>
      <c r="C23" s="243"/>
      <c r="D23" s="243"/>
      <c r="E23" s="296"/>
      <c r="F23" s="298"/>
      <c r="G23" s="162" t="s">
        <v>404</v>
      </c>
    </row>
    <row r="24" spans="1:7" s="50" customFormat="1" ht="36">
      <c r="A24" s="235"/>
      <c r="B24" s="235"/>
      <c r="C24" s="235"/>
      <c r="D24" s="235"/>
      <c r="E24" s="301"/>
      <c r="F24" s="300"/>
      <c r="G24" s="232" t="s">
        <v>405</v>
      </c>
    </row>
    <row r="25" spans="1:7" s="50" customFormat="1" ht="15" customHeight="1">
      <c r="A25" s="243"/>
      <c r="B25" s="243"/>
      <c r="C25" s="243"/>
      <c r="D25" s="243"/>
      <c r="E25" s="243"/>
      <c r="F25" s="162"/>
      <c r="G25" s="162"/>
    </row>
    <row r="26" spans="1:7" s="50" customFormat="1" ht="30.75" customHeight="1">
      <c r="A26" s="243"/>
      <c r="B26" s="243"/>
      <c r="C26" s="243"/>
      <c r="D26" s="243"/>
      <c r="E26" s="296">
        <v>331</v>
      </c>
      <c r="F26" s="298" t="s">
        <v>153</v>
      </c>
      <c r="G26" s="162" t="s">
        <v>343</v>
      </c>
    </row>
    <row r="27" spans="1:7" s="50" customFormat="1" ht="36">
      <c r="A27" s="243"/>
      <c r="B27" s="243"/>
      <c r="C27" s="243"/>
      <c r="D27" s="243"/>
      <c r="E27" s="296"/>
      <c r="F27" s="298"/>
      <c r="G27" s="162" t="s">
        <v>404</v>
      </c>
    </row>
    <row r="28" spans="1:7" s="50" customFormat="1" ht="36">
      <c r="A28" s="243"/>
      <c r="B28" s="243"/>
      <c r="C28" s="243"/>
      <c r="D28" s="243"/>
      <c r="E28" s="296"/>
      <c r="F28" s="298"/>
      <c r="G28" s="162" t="s">
        <v>405</v>
      </c>
    </row>
    <row r="29" spans="1:7" s="50" customFormat="1" ht="15" customHeight="1">
      <c r="A29" s="243"/>
      <c r="B29" s="244"/>
      <c r="C29" s="244"/>
      <c r="D29" s="244"/>
      <c r="E29" s="244"/>
      <c r="F29" s="164"/>
      <c r="G29" s="163"/>
    </row>
    <row r="30" spans="1:7" s="50" customFormat="1" ht="15" customHeight="1">
      <c r="A30" s="243"/>
      <c r="B30" s="243"/>
      <c r="C30" s="244"/>
      <c r="D30" s="244">
        <v>2</v>
      </c>
      <c r="E30" s="244"/>
      <c r="F30" s="164" t="s">
        <v>154</v>
      </c>
      <c r="G30" s="163"/>
    </row>
    <row r="31" spans="1:7" s="50" customFormat="1" ht="168">
      <c r="A31" s="243"/>
      <c r="B31" s="243"/>
      <c r="C31" s="243"/>
      <c r="D31" s="244"/>
      <c r="E31" s="296">
        <v>320</v>
      </c>
      <c r="F31" s="298" t="s">
        <v>155</v>
      </c>
      <c r="G31" s="162" t="s">
        <v>329</v>
      </c>
    </row>
    <row r="32" spans="1:7" s="50" customFormat="1" ht="36">
      <c r="A32" s="243"/>
      <c r="B32" s="243"/>
      <c r="C32" s="243"/>
      <c r="D32" s="244"/>
      <c r="E32" s="296"/>
      <c r="F32" s="298"/>
      <c r="G32" s="162" t="s">
        <v>404</v>
      </c>
    </row>
    <row r="33" spans="1:7" s="50" customFormat="1" ht="36">
      <c r="A33" s="243"/>
      <c r="B33" s="243"/>
      <c r="C33" s="243"/>
      <c r="D33" s="244"/>
      <c r="E33" s="296"/>
      <c r="F33" s="298"/>
      <c r="G33" s="162" t="s">
        <v>405</v>
      </c>
    </row>
    <row r="34" spans="1:7" s="50" customFormat="1" ht="15" customHeight="1">
      <c r="A34" s="235"/>
      <c r="B34" s="235"/>
      <c r="C34" s="235"/>
      <c r="D34" s="234"/>
      <c r="E34" s="235"/>
      <c r="F34" s="232"/>
      <c r="G34" s="232"/>
    </row>
    <row r="35" spans="1:7" s="50" customFormat="1" ht="15" customHeight="1">
      <c r="A35" s="243"/>
      <c r="B35" s="243"/>
      <c r="C35" s="243"/>
      <c r="D35" s="243"/>
      <c r="E35" s="303">
        <v>321</v>
      </c>
      <c r="F35" s="297" t="s">
        <v>157</v>
      </c>
      <c r="G35" s="162" t="s">
        <v>407</v>
      </c>
    </row>
    <row r="36" spans="1:7" s="50" customFormat="1" ht="36">
      <c r="A36" s="243"/>
      <c r="B36" s="243"/>
      <c r="C36" s="243"/>
      <c r="D36" s="243"/>
      <c r="E36" s="303"/>
      <c r="F36" s="297"/>
      <c r="G36" s="162" t="s">
        <v>404</v>
      </c>
    </row>
    <row r="37" spans="1:7" s="50" customFormat="1" ht="36">
      <c r="A37" s="243"/>
      <c r="B37" s="243"/>
      <c r="C37" s="243"/>
      <c r="D37" s="243"/>
      <c r="E37" s="303"/>
      <c r="F37" s="297"/>
      <c r="G37" s="162" t="s">
        <v>405</v>
      </c>
    </row>
    <row r="38" spans="1:7" s="50" customFormat="1" ht="15" customHeight="1">
      <c r="A38" s="243"/>
      <c r="B38" s="243"/>
      <c r="C38" s="243"/>
      <c r="D38" s="243"/>
      <c r="E38" s="244"/>
      <c r="F38" s="164"/>
      <c r="G38" s="162"/>
    </row>
    <row r="39" spans="1:7" s="50" customFormat="1" ht="210" customHeight="1">
      <c r="A39" s="243"/>
      <c r="B39" s="243"/>
      <c r="C39" s="243"/>
      <c r="D39" s="243"/>
      <c r="E39" s="296">
        <v>322</v>
      </c>
      <c r="F39" s="298" t="s">
        <v>158</v>
      </c>
      <c r="G39" s="162" t="s">
        <v>330</v>
      </c>
    </row>
    <row r="40" spans="1:7" s="50" customFormat="1" ht="15" customHeight="1">
      <c r="A40" s="243"/>
      <c r="B40" s="243"/>
      <c r="C40" s="243"/>
      <c r="D40" s="243"/>
      <c r="E40" s="296"/>
      <c r="F40" s="298"/>
      <c r="G40" s="162" t="s">
        <v>408</v>
      </c>
    </row>
    <row r="41" spans="1:7" s="50" customFormat="1" ht="15" customHeight="1">
      <c r="A41" s="243"/>
      <c r="B41" s="243"/>
      <c r="C41" s="243"/>
      <c r="D41" s="243"/>
      <c r="E41" s="296"/>
      <c r="F41" s="298"/>
      <c r="G41" s="162" t="s">
        <v>409</v>
      </c>
    </row>
    <row r="42" spans="1:7" s="50" customFormat="1" ht="15" customHeight="1">
      <c r="A42" s="235"/>
      <c r="B42" s="235"/>
      <c r="C42" s="235"/>
      <c r="D42" s="235"/>
      <c r="E42" s="235"/>
      <c r="F42" s="232"/>
      <c r="G42" s="232"/>
    </row>
    <row r="43" spans="1:7" s="50" customFormat="1" ht="12">
      <c r="A43" s="243"/>
      <c r="B43" s="243"/>
      <c r="C43" s="243"/>
      <c r="D43" s="243"/>
      <c r="E43" s="296">
        <v>323</v>
      </c>
      <c r="F43" s="298" t="s">
        <v>160</v>
      </c>
      <c r="G43" s="162" t="s">
        <v>407</v>
      </c>
    </row>
    <row r="44" spans="1:7" s="50" customFormat="1" ht="36">
      <c r="A44" s="243"/>
      <c r="B44" s="243"/>
      <c r="C44" s="243"/>
      <c r="D44" s="243"/>
      <c r="E44" s="296"/>
      <c r="F44" s="298"/>
      <c r="G44" s="162" t="s">
        <v>404</v>
      </c>
    </row>
    <row r="45" spans="1:7" s="50" customFormat="1" ht="36">
      <c r="A45" s="243"/>
      <c r="B45" s="243"/>
      <c r="C45" s="243"/>
      <c r="D45" s="243"/>
      <c r="E45" s="296"/>
      <c r="F45" s="298"/>
      <c r="G45" s="162" t="s">
        <v>405</v>
      </c>
    </row>
    <row r="46" spans="1:7" s="50" customFormat="1" ht="15" customHeight="1">
      <c r="A46" s="243"/>
      <c r="B46" s="243"/>
      <c r="C46" s="243"/>
      <c r="D46" s="243"/>
      <c r="E46" s="243"/>
      <c r="F46" s="162"/>
      <c r="G46" s="162"/>
    </row>
    <row r="47" spans="1:7" s="50" customFormat="1" ht="110.25" customHeight="1">
      <c r="A47" s="243"/>
      <c r="B47" s="243"/>
      <c r="C47" s="243"/>
      <c r="D47" s="243"/>
      <c r="E47" s="296">
        <v>325</v>
      </c>
      <c r="F47" s="298" t="s">
        <v>162</v>
      </c>
      <c r="G47" s="162" t="s">
        <v>331</v>
      </c>
    </row>
    <row r="48" spans="1:7" s="50" customFormat="1" ht="36">
      <c r="A48" s="243"/>
      <c r="B48" s="243"/>
      <c r="C48" s="243"/>
      <c r="D48" s="243"/>
      <c r="E48" s="296"/>
      <c r="F48" s="298"/>
      <c r="G48" s="162" t="s">
        <v>404</v>
      </c>
    </row>
    <row r="49" spans="1:7" s="50" customFormat="1" ht="36">
      <c r="A49" s="243"/>
      <c r="B49" s="243"/>
      <c r="C49" s="243"/>
      <c r="D49" s="243"/>
      <c r="E49" s="296"/>
      <c r="F49" s="298"/>
      <c r="G49" s="162" t="s">
        <v>405</v>
      </c>
    </row>
    <row r="50" spans="1:7" s="50" customFormat="1" ht="15" customHeight="1">
      <c r="A50" s="243"/>
      <c r="B50" s="243"/>
      <c r="C50" s="243"/>
      <c r="D50" s="243"/>
      <c r="E50" s="243"/>
      <c r="F50" s="162"/>
      <c r="G50" s="162"/>
    </row>
    <row r="51" spans="1:7" s="50" customFormat="1" ht="36">
      <c r="A51" s="243"/>
      <c r="B51" s="243"/>
      <c r="C51" s="243"/>
      <c r="D51" s="243"/>
      <c r="E51" s="296">
        <v>329</v>
      </c>
      <c r="F51" s="298" t="s">
        <v>163</v>
      </c>
      <c r="G51" s="162" t="s">
        <v>410</v>
      </c>
    </row>
    <row r="52" spans="1:7" s="50" customFormat="1" ht="36">
      <c r="A52" s="243"/>
      <c r="B52" s="243"/>
      <c r="C52" s="243"/>
      <c r="D52" s="243"/>
      <c r="E52" s="296"/>
      <c r="F52" s="298"/>
      <c r="G52" s="162" t="s">
        <v>404</v>
      </c>
    </row>
    <row r="53" spans="1:7" s="50" customFormat="1" ht="36">
      <c r="A53" s="235"/>
      <c r="B53" s="235"/>
      <c r="C53" s="235"/>
      <c r="D53" s="235"/>
      <c r="E53" s="301"/>
      <c r="F53" s="300"/>
      <c r="G53" s="232" t="s">
        <v>405</v>
      </c>
    </row>
    <row r="54" spans="1:7" s="50" customFormat="1" ht="15" customHeight="1">
      <c r="A54" s="243"/>
      <c r="B54" s="243"/>
      <c r="C54" s="243"/>
      <c r="D54" s="243"/>
      <c r="E54" s="243"/>
      <c r="F54" s="162"/>
      <c r="G54" s="162"/>
    </row>
    <row r="55" spans="1:7" s="50" customFormat="1" ht="39" customHeight="1">
      <c r="A55" s="243"/>
      <c r="B55" s="243"/>
      <c r="C55" s="243"/>
      <c r="D55" s="243"/>
      <c r="E55" s="296">
        <v>380</v>
      </c>
      <c r="F55" s="298" t="s">
        <v>164</v>
      </c>
      <c r="G55" s="162" t="s">
        <v>332</v>
      </c>
    </row>
    <row r="56" spans="1:7" s="50" customFormat="1" ht="36">
      <c r="A56" s="243"/>
      <c r="B56" s="243"/>
      <c r="C56" s="243"/>
      <c r="D56" s="243"/>
      <c r="E56" s="296"/>
      <c r="F56" s="298"/>
      <c r="G56" s="162" t="s">
        <v>404</v>
      </c>
    </row>
    <row r="57" spans="1:7" s="50" customFormat="1" ht="36">
      <c r="A57" s="243"/>
      <c r="B57" s="243"/>
      <c r="C57" s="243"/>
      <c r="D57" s="243"/>
      <c r="E57" s="296"/>
      <c r="F57" s="298"/>
      <c r="G57" s="162" t="s">
        <v>405</v>
      </c>
    </row>
    <row r="58" spans="1:7" s="50" customFormat="1" ht="15" customHeight="1">
      <c r="A58" s="243"/>
      <c r="B58" s="243"/>
      <c r="C58" s="243"/>
      <c r="D58" s="243"/>
      <c r="E58" s="243"/>
      <c r="F58" s="162"/>
      <c r="G58" s="164"/>
    </row>
    <row r="59" spans="1:7" s="50" customFormat="1" ht="15" customHeight="1">
      <c r="A59" s="243"/>
      <c r="B59" s="244"/>
      <c r="C59" s="244"/>
      <c r="D59" s="244">
        <v>3</v>
      </c>
      <c r="E59" s="244"/>
      <c r="F59" s="164" t="s">
        <v>165</v>
      </c>
      <c r="G59" s="163"/>
    </row>
    <row r="60" spans="1:7" s="50" customFormat="1" ht="60">
      <c r="A60" s="243"/>
      <c r="B60" s="243"/>
      <c r="C60" s="244"/>
      <c r="D60" s="244"/>
      <c r="E60" s="303">
        <v>326</v>
      </c>
      <c r="F60" s="297" t="s">
        <v>166</v>
      </c>
      <c r="G60" s="257" t="s">
        <v>418</v>
      </c>
    </row>
    <row r="61" spans="1:7" s="50" customFormat="1" ht="48">
      <c r="A61" s="243"/>
      <c r="B61" s="243"/>
      <c r="C61" s="244"/>
      <c r="D61" s="244"/>
      <c r="E61" s="303"/>
      <c r="F61" s="297"/>
      <c r="G61" s="257" t="s">
        <v>419</v>
      </c>
    </row>
    <row r="62" spans="1:7" s="50" customFormat="1" ht="36">
      <c r="A62" s="243"/>
      <c r="B62" s="243"/>
      <c r="C62" s="244"/>
      <c r="D62" s="244"/>
      <c r="E62" s="303"/>
      <c r="F62" s="297"/>
      <c r="G62" s="257" t="s">
        <v>420</v>
      </c>
    </row>
    <row r="63" spans="1:7" s="50" customFormat="1" ht="15" customHeight="1">
      <c r="A63" s="235"/>
      <c r="B63" s="235"/>
      <c r="C63" s="234"/>
      <c r="D63" s="234"/>
      <c r="E63" s="234"/>
      <c r="F63" s="256"/>
      <c r="G63" s="259"/>
    </row>
    <row r="64" spans="1:7" s="50" customFormat="1" ht="36">
      <c r="A64" s="243"/>
      <c r="B64" s="243"/>
      <c r="C64" s="243"/>
      <c r="D64" s="244"/>
      <c r="E64" s="296">
        <v>327</v>
      </c>
      <c r="F64" s="298" t="s">
        <v>168</v>
      </c>
      <c r="G64" s="257" t="s">
        <v>421</v>
      </c>
    </row>
    <row r="65" spans="1:7" s="50" customFormat="1" ht="36">
      <c r="A65" s="243"/>
      <c r="B65" s="243"/>
      <c r="C65" s="243"/>
      <c r="D65" s="244"/>
      <c r="E65" s="296"/>
      <c r="F65" s="298"/>
      <c r="G65" s="257" t="s">
        <v>422</v>
      </c>
    </row>
    <row r="66" spans="1:7" s="50" customFormat="1" ht="24">
      <c r="A66" s="243"/>
      <c r="B66" s="243"/>
      <c r="C66" s="243"/>
      <c r="D66" s="244"/>
      <c r="E66" s="296"/>
      <c r="F66" s="298"/>
      <c r="G66" s="257" t="s">
        <v>423</v>
      </c>
    </row>
    <row r="67" spans="1:7" s="50" customFormat="1" ht="24" customHeight="1">
      <c r="A67" s="243"/>
      <c r="B67" s="243"/>
      <c r="C67" s="243"/>
      <c r="D67" s="244"/>
      <c r="E67" s="243"/>
      <c r="F67" s="162"/>
      <c r="G67" s="162"/>
    </row>
    <row r="68" spans="1:7" s="50" customFormat="1" ht="52.5" customHeight="1">
      <c r="A68" s="243"/>
      <c r="B68" s="243"/>
      <c r="C68" s="243"/>
      <c r="D68" s="243"/>
      <c r="E68" s="303">
        <v>397</v>
      </c>
      <c r="F68" s="297" t="s">
        <v>170</v>
      </c>
      <c r="G68" s="162" t="s">
        <v>183</v>
      </c>
    </row>
    <row r="69" spans="1:7" s="50" customFormat="1" ht="24">
      <c r="A69" s="243"/>
      <c r="B69" s="243"/>
      <c r="C69" s="243"/>
      <c r="D69" s="243"/>
      <c r="E69" s="303"/>
      <c r="F69" s="297"/>
      <c r="G69" s="162" t="s">
        <v>411</v>
      </c>
    </row>
    <row r="70" spans="1:7" s="50" customFormat="1" ht="36">
      <c r="A70" s="243"/>
      <c r="B70" s="243"/>
      <c r="C70" s="243"/>
      <c r="D70" s="243"/>
      <c r="E70" s="303"/>
      <c r="F70" s="297"/>
      <c r="G70" s="162" t="s">
        <v>184</v>
      </c>
    </row>
    <row r="71" spans="1:7" s="50" customFormat="1" ht="15" customHeight="1">
      <c r="A71" s="243"/>
      <c r="B71" s="243"/>
      <c r="C71" s="243"/>
      <c r="D71" s="243"/>
      <c r="E71" s="243"/>
      <c r="F71" s="162"/>
      <c r="G71" s="162"/>
    </row>
    <row r="72" spans="1:7" s="50" customFormat="1" ht="15" customHeight="1">
      <c r="A72" s="243"/>
      <c r="B72" s="243"/>
      <c r="C72" s="243">
        <v>6</v>
      </c>
      <c r="D72" s="243"/>
      <c r="E72" s="243"/>
      <c r="F72" s="162" t="s">
        <v>172</v>
      </c>
      <c r="G72" s="162"/>
    </row>
    <row r="73" spans="1:7" s="50" customFormat="1" ht="15" customHeight="1">
      <c r="A73" s="243"/>
      <c r="B73" s="243"/>
      <c r="C73" s="243"/>
      <c r="D73" s="243">
        <v>8</v>
      </c>
      <c r="E73" s="243"/>
      <c r="F73" s="162" t="s">
        <v>182</v>
      </c>
      <c r="G73" s="162"/>
    </row>
    <row r="74" spans="1:7" s="50" customFormat="1" ht="12">
      <c r="A74" s="245"/>
      <c r="B74" s="245"/>
      <c r="C74" s="245"/>
      <c r="D74" s="245"/>
      <c r="E74" s="299">
        <v>500</v>
      </c>
      <c r="F74" s="298" t="s">
        <v>174</v>
      </c>
      <c r="G74" s="162" t="s">
        <v>407</v>
      </c>
    </row>
    <row r="75" spans="1:7" s="50" customFormat="1" ht="63.75" customHeight="1">
      <c r="A75" s="245"/>
      <c r="B75" s="245"/>
      <c r="C75" s="245"/>
      <c r="D75" s="245"/>
      <c r="E75" s="299"/>
      <c r="F75" s="298"/>
      <c r="G75" s="162" t="s">
        <v>424</v>
      </c>
    </row>
    <row r="76" spans="1:7" s="50" customFormat="1" ht="46.5" customHeight="1">
      <c r="A76" s="258"/>
      <c r="B76" s="258"/>
      <c r="C76" s="258"/>
      <c r="D76" s="258"/>
      <c r="E76" s="302"/>
      <c r="F76" s="300"/>
      <c r="G76" s="232" t="s">
        <v>425</v>
      </c>
    </row>
    <row r="77" spans="1:7" s="50" customFormat="1" ht="15" customHeight="1">
      <c r="A77" s="245">
        <v>2</v>
      </c>
      <c r="B77" s="245"/>
      <c r="C77" s="245"/>
      <c r="D77" s="245"/>
      <c r="E77" s="245"/>
      <c r="F77" s="162" t="s">
        <v>175</v>
      </c>
      <c r="G77" s="162"/>
    </row>
    <row r="78" spans="1:7" s="50" customFormat="1" ht="15" customHeight="1">
      <c r="A78" s="245"/>
      <c r="B78" s="245"/>
      <c r="C78" s="245"/>
      <c r="D78" s="245"/>
      <c r="E78" s="245"/>
      <c r="F78" s="162" t="s">
        <v>178</v>
      </c>
      <c r="G78" s="162"/>
    </row>
    <row r="79" spans="1:7" s="50" customFormat="1" ht="15" customHeight="1">
      <c r="A79" s="245"/>
      <c r="B79" s="245">
        <v>1</v>
      </c>
      <c r="C79" s="245"/>
      <c r="D79" s="245"/>
      <c r="E79" s="245"/>
      <c r="F79" s="162" t="s">
        <v>176</v>
      </c>
      <c r="G79" s="162"/>
    </row>
    <row r="80" spans="1:7" s="50" customFormat="1" ht="15" customHeight="1">
      <c r="A80" s="245"/>
      <c r="B80" s="245"/>
      <c r="C80" s="245">
        <v>7</v>
      </c>
      <c r="D80" s="245"/>
      <c r="E80" s="245"/>
      <c r="F80" s="162" t="s">
        <v>177</v>
      </c>
      <c r="G80" s="162"/>
    </row>
    <row r="81" spans="1:7" s="50" customFormat="1" ht="15" customHeight="1">
      <c r="A81" s="245"/>
      <c r="B81" s="245"/>
      <c r="C81" s="245"/>
      <c r="D81" s="245">
        <v>2</v>
      </c>
      <c r="E81" s="245"/>
      <c r="F81" s="162" t="s">
        <v>178</v>
      </c>
      <c r="G81" s="162"/>
    </row>
    <row r="82" spans="1:7" s="50" customFormat="1" ht="15" customHeight="1">
      <c r="A82" s="245"/>
      <c r="B82" s="245"/>
      <c r="C82" s="245"/>
      <c r="D82" s="245"/>
      <c r="E82" s="299">
        <v>301</v>
      </c>
      <c r="F82" s="298" t="s">
        <v>179</v>
      </c>
      <c r="G82" s="162" t="s">
        <v>407</v>
      </c>
    </row>
    <row r="83" spans="1:7" s="50" customFormat="1" ht="48">
      <c r="A83" s="246"/>
      <c r="B83" s="246"/>
      <c r="C83" s="246"/>
      <c r="D83" s="246"/>
      <c r="E83" s="299"/>
      <c r="F83" s="298"/>
      <c r="G83" s="162" t="s">
        <v>426</v>
      </c>
    </row>
    <row r="84" spans="1:7" s="50" customFormat="1" ht="36">
      <c r="A84" s="246"/>
      <c r="B84" s="246"/>
      <c r="C84" s="246"/>
      <c r="D84" s="246"/>
      <c r="E84" s="299"/>
      <c r="F84" s="298"/>
      <c r="G84" s="162" t="s">
        <v>405</v>
      </c>
    </row>
    <row r="85" spans="1:7" s="50" customFormat="1" ht="15" customHeight="1">
      <c r="A85" s="52"/>
      <c r="B85" s="52"/>
      <c r="C85" s="52"/>
      <c r="D85" s="52"/>
      <c r="E85" s="52"/>
      <c r="F85" s="52"/>
      <c r="G85" s="242"/>
    </row>
    <row r="86" spans="2:3" ht="13.5">
      <c r="B86" s="13"/>
      <c r="C86" s="13"/>
    </row>
    <row r="87" spans="2:7" ht="13.5">
      <c r="B87" s="5"/>
      <c r="C87" s="5"/>
      <c r="F87" s="30"/>
      <c r="G87" s="6"/>
    </row>
    <row r="88" spans="2:7" ht="13.5">
      <c r="B88" s="8"/>
      <c r="C88" s="8"/>
      <c r="F88" s="31"/>
      <c r="G88" s="9"/>
    </row>
  </sheetData>
  <sheetProtection/>
  <mergeCells count="41">
    <mergeCell ref="A5:A7"/>
    <mergeCell ref="A3:G3"/>
    <mergeCell ref="A4:G4"/>
    <mergeCell ref="F5:F7"/>
    <mergeCell ref="F31:F33"/>
    <mergeCell ref="F22:F24"/>
    <mergeCell ref="E22:E24"/>
    <mergeCell ref="E16:E18"/>
    <mergeCell ref="A1:G1"/>
    <mergeCell ref="B5:B7"/>
    <mergeCell ref="C5:C7"/>
    <mergeCell ref="D5:D7"/>
    <mergeCell ref="E5:E7"/>
    <mergeCell ref="E64:E66"/>
    <mergeCell ref="F39:F41"/>
    <mergeCell ref="E39:E41"/>
    <mergeCell ref="F26:F28"/>
    <mergeCell ref="E26:E28"/>
    <mergeCell ref="F12:F14"/>
    <mergeCell ref="E35:E37"/>
    <mergeCell ref="E31:E33"/>
    <mergeCell ref="F82:F84"/>
    <mergeCell ref="E82:E84"/>
    <mergeCell ref="F51:F53"/>
    <mergeCell ref="E51:E53"/>
    <mergeCell ref="F60:F62"/>
    <mergeCell ref="F74:F76"/>
    <mergeCell ref="E74:E76"/>
    <mergeCell ref="F64:F66"/>
    <mergeCell ref="E60:E62"/>
    <mergeCell ref="E68:E70"/>
    <mergeCell ref="E12:E14"/>
    <mergeCell ref="F68:F70"/>
    <mergeCell ref="E43:E45"/>
    <mergeCell ref="F55:F57"/>
    <mergeCell ref="E55:E57"/>
    <mergeCell ref="F16:F18"/>
    <mergeCell ref="F47:F49"/>
    <mergeCell ref="E47:E49"/>
    <mergeCell ref="F35:F37"/>
    <mergeCell ref="F43:F45"/>
  </mergeCells>
  <printOptions horizontalCentered="1"/>
  <pageMargins left="0.3937007874015748" right="0.3937007874015748" top="1.5748031496062993" bottom="0.5118110236220472" header="0.1968503937007874" footer="0.1968503937007874"/>
  <pageSetup fitToHeight="0" fitToWidth="1" horizontalDpi="600" verticalDpi="600" orientation="landscape" scale="65" r:id="rId2"/>
  <headerFooter alignWithMargins="0">
    <oddHeader>&amp;C&amp;G</oddHeader>
    <oddFooter>&amp;R&amp;"Gotham Rounded Book,Normal"INFORME DE AVANCE TRIMESTRAL ENERO-JUNIO</oddFooter>
  </headerFooter>
  <rowBreaks count="4" manualBreakCount="4">
    <brk id="34" max="6" man="1"/>
    <brk id="42" max="6" man="1"/>
    <brk id="63" max="6" man="1"/>
    <brk id="76" max="6" man="1"/>
  </rowBreaks>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9.8515625" style="32" customWidth="1"/>
    <col min="8" max="8" width="8.7109375" style="32" bestFit="1" customWidth="1"/>
    <col min="9" max="9" width="12.7109375" style="32" customWidth="1"/>
    <col min="10" max="10" width="11.140625" style="32" bestFit="1" customWidth="1"/>
    <col min="11" max="12" width="6.7109375" style="32" customWidth="1"/>
    <col min="13" max="13" width="10.421875" style="32" bestFit="1" customWidth="1"/>
    <col min="14" max="14" width="14.00390625" style="32" bestFit="1" customWidth="1"/>
    <col min="15" max="15" width="11.140625" style="32" bestFit="1" customWidth="1"/>
    <col min="16" max="16" width="9.140625" style="32" bestFit="1" customWidth="1"/>
    <col min="17" max="17" width="8.140625" style="32" bestFit="1" customWidth="1"/>
    <col min="18" max="18" width="8.421875" style="32" bestFit="1" customWidth="1"/>
    <col min="19" max="19" width="6.7109375" style="32" customWidth="1"/>
    <col min="20" max="20" width="8.421875" style="32" bestFit="1" customWidth="1"/>
    <col min="21"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185</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27" customHeight="1">
      <c r="A12" s="166"/>
      <c r="B12" s="166"/>
      <c r="C12" s="166">
        <v>2</v>
      </c>
      <c r="D12" s="166"/>
      <c r="E12" s="166"/>
      <c r="F12" s="174" t="s">
        <v>143</v>
      </c>
      <c r="H12" s="167"/>
      <c r="I12" s="167"/>
      <c r="J12" s="167"/>
      <c r="K12" s="167"/>
      <c r="L12" s="167"/>
      <c r="M12" s="176"/>
      <c r="N12" s="176"/>
      <c r="O12" s="176"/>
      <c r="P12" s="176"/>
      <c r="Q12" s="176"/>
      <c r="R12" s="178"/>
      <c r="S12" s="178"/>
      <c r="T12" s="178"/>
      <c r="U12" s="178"/>
    </row>
    <row r="13" spans="1:21" s="73" customFormat="1" ht="15" customHeight="1">
      <c r="A13" s="166"/>
      <c r="B13" s="166"/>
      <c r="C13" s="166"/>
      <c r="D13" s="166">
        <v>6</v>
      </c>
      <c r="E13" s="166"/>
      <c r="F13" s="174" t="s">
        <v>144</v>
      </c>
      <c r="H13" s="167"/>
      <c r="I13" s="167"/>
      <c r="J13" s="167"/>
      <c r="K13" s="167"/>
      <c r="L13" s="167"/>
      <c r="M13" s="176"/>
      <c r="N13" s="176"/>
      <c r="O13" s="176"/>
      <c r="P13" s="176"/>
      <c r="Q13" s="176"/>
      <c r="R13" s="178"/>
      <c r="S13" s="178"/>
      <c r="T13" s="178"/>
      <c r="U13" s="178"/>
    </row>
    <row r="14" spans="1:21" s="73" customFormat="1" ht="30" customHeight="1">
      <c r="A14" s="166"/>
      <c r="B14" s="166"/>
      <c r="C14" s="166"/>
      <c r="D14" s="166"/>
      <c r="E14" s="166">
        <v>370</v>
      </c>
      <c r="F14" s="174" t="s">
        <v>147</v>
      </c>
      <c r="G14" s="167" t="s">
        <v>148</v>
      </c>
      <c r="H14" s="167"/>
      <c r="I14" s="167"/>
      <c r="J14" s="167"/>
      <c r="K14" s="167"/>
      <c r="L14" s="167"/>
      <c r="M14" s="176"/>
      <c r="N14" s="184">
        <v>146.54</v>
      </c>
      <c r="O14" s="184">
        <v>0</v>
      </c>
      <c r="P14" s="184">
        <v>0</v>
      </c>
      <c r="Q14" s="184">
        <v>0</v>
      </c>
      <c r="R14" s="178"/>
      <c r="S14" s="178">
        <f>+O14/N14*100</f>
        <v>0</v>
      </c>
      <c r="T14" s="178"/>
      <c r="U14" s="178">
        <f>+P14/N14*100</f>
        <v>0</v>
      </c>
    </row>
    <row r="15" spans="1:21" s="73" customFormat="1" ht="15" customHeight="1">
      <c r="A15" s="166"/>
      <c r="B15" s="166"/>
      <c r="C15" s="166"/>
      <c r="D15" s="166"/>
      <c r="E15" s="166"/>
      <c r="F15" s="175"/>
      <c r="G15" s="167"/>
      <c r="H15" s="167"/>
      <c r="I15" s="167"/>
      <c r="J15" s="167"/>
      <c r="K15" s="167"/>
      <c r="L15" s="167"/>
      <c r="M15" s="176"/>
      <c r="N15" s="184"/>
      <c r="O15" s="184"/>
      <c r="P15" s="184"/>
      <c r="Q15" s="184"/>
      <c r="R15" s="178"/>
      <c r="S15" s="178"/>
      <c r="T15" s="178"/>
      <c r="U15" s="178"/>
    </row>
    <row r="16" spans="1:21" s="73" customFormat="1" ht="15" customHeight="1">
      <c r="A16" s="166"/>
      <c r="B16" s="166"/>
      <c r="C16" s="166">
        <v>3</v>
      </c>
      <c r="D16" s="166"/>
      <c r="E16" s="166"/>
      <c r="F16" s="175" t="s">
        <v>149</v>
      </c>
      <c r="G16" s="167"/>
      <c r="H16" s="167"/>
      <c r="I16" s="167"/>
      <c r="J16" s="167"/>
      <c r="K16" s="167"/>
      <c r="L16" s="167"/>
      <c r="M16" s="176"/>
      <c r="N16" s="184"/>
      <c r="O16" s="184"/>
      <c r="P16" s="184"/>
      <c r="Q16" s="184"/>
      <c r="R16" s="178"/>
      <c r="S16" s="178"/>
      <c r="T16" s="178"/>
      <c r="U16" s="178"/>
    </row>
    <row r="17" spans="1:21" s="73" customFormat="1" ht="27.75" customHeight="1">
      <c r="A17" s="166"/>
      <c r="B17" s="166"/>
      <c r="C17" s="166"/>
      <c r="D17" s="166">
        <v>1</v>
      </c>
      <c r="E17" s="166"/>
      <c r="F17" s="175" t="s">
        <v>150</v>
      </c>
      <c r="G17" s="167"/>
      <c r="H17" s="167"/>
      <c r="I17" s="167"/>
      <c r="J17" s="167"/>
      <c r="K17" s="167"/>
      <c r="L17" s="167"/>
      <c r="M17" s="176"/>
      <c r="N17" s="184"/>
      <c r="O17" s="184"/>
      <c r="P17" s="184"/>
      <c r="Q17" s="184"/>
      <c r="R17" s="178"/>
      <c r="S17" s="178"/>
      <c r="T17" s="178"/>
      <c r="U17" s="178"/>
    </row>
    <row r="18" spans="1:21" s="73" customFormat="1" ht="30.75" customHeight="1">
      <c r="A18" s="166"/>
      <c r="B18" s="166"/>
      <c r="C18" s="166"/>
      <c r="D18" s="166"/>
      <c r="E18" s="166">
        <v>328</v>
      </c>
      <c r="F18" s="175" t="s">
        <v>151</v>
      </c>
      <c r="G18" s="167" t="s">
        <v>152</v>
      </c>
      <c r="H18" s="167"/>
      <c r="I18" s="167"/>
      <c r="J18" s="167"/>
      <c r="K18" s="167"/>
      <c r="L18" s="167"/>
      <c r="M18" s="176"/>
      <c r="N18" s="184">
        <v>10301719</v>
      </c>
      <c r="O18" s="184">
        <v>0</v>
      </c>
      <c r="P18" s="184">
        <v>0</v>
      </c>
      <c r="Q18" s="184">
        <v>0</v>
      </c>
      <c r="R18" s="178"/>
      <c r="S18" s="178">
        <f>+O18/N18*100</f>
        <v>0</v>
      </c>
      <c r="T18" s="178"/>
      <c r="U18" s="178">
        <f>+P18/N18*100</f>
        <v>0</v>
      </c>
    </row>
    <row r="19" spans="1:21" s="73" customFormat="1" ht="15" customHeight="1">
      <c r="A19" s="166"/>
      <c r="B19" s="166"/>
      <c r="C19" s="166"/>
      <c r="D19" s="166"/>
      <c r="E19" s="166">
        <v>331</v>
      </c>
      <c r="F19" s="175" t="s">
        <v>153</v>
      </c>
      <c r="G19" s="167" t="s">
        <v>148</v>
      </c>
      <c r="H19" s="167"/>
      <c r="I19" s="167"/>
      <c r="J19" s="167"/>
      <c r="K19" s="167"/>
      <c r="L19" s="167"/>
      <c r="M19" s="176"/>
      <c r="N19" s="184">
        <v>4252165</v>
      </c>
      <c r="O19" s="184">
        <v>0</v>
      </c>
      <c r="P19" s="184">
        <v>0</v>
      </c>
      <c r="Q19" s="184">
        <v>0</v>
      </c>
      <c r="R19" s="178"/>
      <c r="S19" s="178">
        <f>+O19/N19*100</f>
        <v>0</v>
      </c>
      <c r="T19" s="178"/>
      <c r="U19" s="178">
        <f>+P19/N19*100</f>
        <v>0</v>
      </c>
    </row>
    <row r="20" spans="1:21" s="73" customFormat="1" ht="15" customHeight="1">
      <c r="A20" s="166"/>
      <c r="B20" s="166"/>
      <c r="C20" s="166"/>
      <c r="D20" s="166"/>
      <c r="E20" s="166"/>
      <c r="F20" s="175"/>
      <c r="G20" s="167"/>
      <c r="H20" s="167"/>
      <c r="I20" s="167"/>
      <c r="J20" s="167"/>
      <c r="K20" s="167"/>
      <c r="L20" s="167"/>
      <c r="M20" s="176"/>
      <c r="N20" s="184"/>
      <c r="O20" s="184"/>
      <c r="P20" s="184"/>
      <c r="Q20" s="184"/>
      <c r="R20" s="178"/>
      <c r="S20" s="178"/>
      <c r="T20" s="178"/>
      <c r="U20" s="178"/>
    </row>
    <row r="21" spans="1:21" s="73" customFormat="1" ht="15" customHeight="1">
      <c r="A21" s="166"/>
      <c r="B21" s="166"/>
      <c r="C21" s="166"/>
      <c r="D21" s="166">
        <v>2</v>
      </c>
      <c r="E21" s="166"/>
      <c r="F21" s="175"/>
      <c r="G21" s="167"/>
      <c r="H21" s="167"/>
      <c r="I21" s="167"/>
      <c r="J21" s="167"/>
      <c r="K21" s="167"/>
      <c r="L21" s="167"/>
      <c r="M21" s="176"/>
      <c r="N21" s="184"/>
      <c r="O21" s="184"/>
      <c r="P21" s="184"/>
      <c r="Q21" s="184"/>
      <c r="R21" s="178"/>
      <c r="S21" s="178"/>
      <c r="T21" s="178"/>
      <c r="U21" s="178"/>
    </row>
    <row r="22" spans="1:21" s="73" customFormat="1" ht="30" customHeight="1">
      <c r="A22" s="166"/>
      <c r="B22" s="166"/>
      <c r="C22" s="166"/>
      <c r="D22" s="166"/>
      <c r="E22" s="166">
        <v>320</v>
      </c>
      <c r="F22" s="175" t="s">
        <v>155</v>
      </c>
      <c r="G22" s="167" t="s">
        <v>156</v>
      </c>
      <c r="H22" s="167"/>
      <c r="I22" s="167"/>
      <c r="J22" s="167"/>
      <c r="K22" s="167"/>
      <c r="L22" s="167"/>
      <c r="M22" s="176"/>
      <c r="N22" s="184">
        <v>28799431.12</v>
      </c>
      <c r="O22" s="184">
        <v>0</v>
      </c>
      <c r="P22" s="184">
        <v>0</v>
      </c>
      <c r="Q22" s="184">
        <v>0</v>
      </c>
      <c r="R22" s="178" t="e">
        <f>+O22/M22*100</f>
        <v>#DIV/0!</v>
      </c>
      <c r="S22" s="178">
        <f>+O22/N22*100</f>
        <v>0</v>
      </c>
      <c r="T22" s="178" t="e">
        <f>+P22/M22*100</f>
        <v>#DIV/0!</v>
      </c>
      <c r="U22" s="178">
        <f>+P22/N22*100</f>
        <v>0</v>
      </c>
    </row>
    <row r="23" spans="1:21" s="73" customFormat="1" ht="27" customHeight="1">
      <c r="A23" s="166"/>
      <c r="B23" s="166"/>
      <c r="C23" s="166"/>
      <c r="D23" s="166"/>
      <c r="E23" s="166">
        <v>323</v>
      </c>
      <c r="F23" s="175" t="s">
        <v>160</v>
      </c>
      <c r="G23" s="167" t="s">
        <v>161</v>
      </c>
      <c r="H23" s="167"/>
      <c r="I23" s="167"/>
      <c r="J23" s="167"/>
      <c r="K23" s="167"/>
      <c r="L23" s="167"/>
      <c r="M23" s="176"/>
      <c r="N23" s="184">
        <v>2975698.36</v>
      </c>
      <c r="O23" s="184">
        <v>0</v>
      </c>
      <c r="P23" s="184">
        <v>0</v>
      </c>
      <c r="Q23" s="184">
        <v>0</v>
      </c>
      <c r="R23" s="178" t="e">
        <f>+O23/M23*100</f>
        <v>#DIV/0!</v>
      </c>
      <c r="S23" s="178">
        <f>+O23/N23*100</f>
        <v>0</v>
      </c>
      <c r="T23" s="178" t="e">
        <f>+P23/M23*100</f>
        <v>#DIV/0!</v>
      </c>
      <c r="U23" s="178">
        <f>+P23/N23*100</f>
        <v>0</v>
      </c>
    </row>
    <row r="24" spans="1:21" s="73" customFormat="1" ht="15" customHeight="1">
      <c r="A24" s="166"/>
      <c r="B24" s="166"/>
      <c r="C24" s="166"/>
      <c r="D24" s="166"/>
      <c r="E24" s="166">
        <v>325</v>
      </c>
      <c r="F24" s="175" t="s">
        <v>162</v>
      </c>
      <c r="G24" s="167" t="s">
        <v>161</v>
      </c>
      <c r="H24" s="167"/>
      <c r="I24" s="167"/>
      <c r="J24" s="167"/>
      <c r="K24" s="167"/>
      <c r="L24" s="167"/>
      <c r="M24" s="176"/>
      <c r="N24" s="184">
        <v>2078690</v>
      </c>
      <c r="O24" s="184">
        <v>0</v>
      </c>
      <c r="P24" s="184">
        <v>0</v>
      </c>
      <c r="Q24" s="184">
        <v>0</v>
      </c>
      <c r="R24" s="178" t="e">
        <f>+O24/M24*100</f>
        <v>#DIV/0!</v>
      </c>
      <c r="S24" s="178">
        <f>+O24/N24*100</f>
        <v>0</v>
      </c>
      <c r="T24" s="178" t="e">
        <f>+P24/M24*100</f>
        <v>#DIV/0!</v>
      </c>
      <c r="U24" s="178">
        <f>+P24/N24*100</f>
        <v>0</v>
      </c>
    </row>
    <row r="25" spans="1:21" s="73" customFormat="1" ht="15" customHeight="1">
      <c r="A25" s="166"/>
      <c r="B25" s="166"/>
      <c r="C25" s="166"/>
      <c r="D25" s="166"/>
      <c r="E25" s="166">
        <v>329</v>
      </c>
      <c r="F25" s="175" t="s">
        <v>163</v>
      </c>
      <c r="G25" s="167" t="s">
        <v>146</v>
      </c>
      <c r="H25" s="167"/>
      <c r="I25" s="167"/>
      <c r="J25" s="167"/>
      <c r="K25" s="167"/>
      <c r="L25" s="167"/>
      <c r="M25" s="176"/>
      <c r="N25" s="184">
        <v>2491114</v>
      </c>
      <c r="O25" s="184">
        <v>0</v>
      </c>
      <c r="P25" s="184">
        <v>0</v>
      </c>
      <c r="Q25" s="184">
        <v>0</v>
      </c>
      <c r="R25" s="178" t="e">
        <f>+O25/M25*100</f>
        <v>#DIV/0!</v>
      </c>
      <c r="S25" s="178">
        <f>+O25/N25*100</f>
        <v>0</v>
      </c>
      <c r="T25" s="178" t="e">
        <f>+P25/M25*100</f>
        <v>#DIV/0!</v>
      </c>
      <c r="U25" s="178">
        <f>+P25/N25*100</f>
        <v>0</v>
      </c>
    </row>
    <row r="26" spans="1:21" s="73" customFormat="1" ht="28.5" customHeight="1">
      <c r="A26" s="166"/>
      <c r="B26" s="166"/>
      <c r="C26" s="166"/>
      <c r="D26" s="166"/>
      <c r="E26" s="166">
        <v>380</v>
      </c>
      <c r="F26" s="175" t="s">
        <v>164</v>
      </c>
      <c r="G26" s="167" t="s">
        <v>156</v>
      </c>
      <c r="H26" s="167"/>
      <c r="I26" s="167"/>
      <c r="J26" s="167"/>
      <c r="K26" s="167"/>
      <c r="L26" s="167"/>
      <c r="M26" s="176"/>
      <c r="N26" s="184">
        <v>1645690</v>
      </c>
      <c r="O26" s="184">
        <v>0</v>
      </c>
      <c r="P26" s="184">
        <v>0</v>
      </c>
      <c r="Q26" s="184">
        <v>0</v>
      </c>
      <c r="R26" s="178" t="e">
        <f>+O26/M26*100</f>
        <v>#DIV/0!</v>
      </c>
      <c r="S26" s="178">
        <f>+O26/N26*100</f>
        <v>0</v>
      </c>
      <c r="T26" s="178" t="e">
        <f>+P26/M26*100</f>
        <v>#DIV/0!</v>
      </c>
      <c r="U26" s="178">
        <f>+P26/N26*100</f>
        <v>0</v>
      </c>
    </row>
    <row r="27" spans="1:21" s="73" customFormat="1" ht="15" customHeight="1">
      <c r="A27" s="166"/>
      <c r="B27" s="166"/>
      <c r="C27" s="166"/>
      <c r="D27" s="166"/>
      <c r="E27" s="166"/>
      <c r="F27" s="175"/>
      <c r="G27" s="167"/>
      <c r="H27" s="167"/>
      <c r="I27" s="167"/>
      <c r="J27" s="167"/>
      <c r="K27" s="167"/>
      <c r="L27" s="167"/>
      <c r="M27" s="176"/>
      <c r="N27" s="184"/>
      <c r="O27" s="184"/>
      <c r="P27" s="184"/>
      <c r="Q27" s="184"/>
      <c r="R27" s="178"/>
      <c r="S27" s="178"/>
      <c r="T27" s="178"/>
      <c r="U27" s="178"/>
    </row>
    <row r="28" spans="1:21" s="73" customFormat="1" ht="24" customHeight="1">
      <c r="A28" s="166"/>
      <c r="B28" s="166"/>
      <c r="C28" s="166"/>
      <c r="D28" s="166">
        <v>3</v>
      </c>
      <c r="E28" s="166"/>
      <c r="F28" s="175" t="s">
        <v>165</v>
      </c>
      <c r="G28" s="167"/>
      <c r="H28" s="167"/>
      <c r="I28" s="167"/>
      <c r="J28" s="167"/>
      <c r="K28" s="167"/>
      <c r="L28" s="167"/>
      <c r="M28" s="176"/>
      <c r="N28" s="184"/>
      <c r="O28" s="184"/>
      <c r="P28" s="184"/>
      <c r="Q28" s="184"/>
      <c r="R28" s="178"/>
      <c r="S28" s="178"/>
      <c r="T28" s="178"/>
      <c r="U28" s="178"/>
    </row>
    <row r="29" spans="1:21" s="73" customFormat="1" ht="27" customHeight="1">
      <c r="A29" s="166"/>
      <c r="B29" s="166"/>
      <c r="C29" s="166"/>
      <c r="D29" s="166"/>
      <c r="E29" s="166">
        <v>326</v>
      </c>
      <c r="F29" s="175" t="s">
        <v>166</v>
      </c>
      <c r="G29" s="167" t="s">
        <v>167</v>
      </c>
      <c r="H29" s="167"/>
      <c r="I29" s="167"/>
      <c r="J29" s="167"/>
      <c r="K29" s="167"/>
      <c r="L29" s="167"/>
      <c r="M29" s="176"/>
      <c r="N29" s="184">
        <v>1465056.21</v>
      </c>
      <c r="O29" s="184">
        <v>0</v>
      </c>
      <c r="P29" s="184">
        <v>0</v>
      </c>
      <c r="Q29" s="184">
        <v>0</v>
      </c>
      <c r="R29" s="178" t="e">
        <f>+O29/M29*100</f>
        <v>#DIV/0!</v>
      </c>
      <c r="S29" s="178">
        <f>+O29/N29*100</f>
        <v>0</v>
      </c>
      <c r="T29" s="178" t="e">
        <f>+P29/M29*100</f>
        <v>#DIV/0!</v>
      </c>
      <c r="U29" s="178">
        <f>+P29/N29*100</f>
        <v>0</v>
      </c>
    </row>
    <row r="30" spans="1:21" s="73" customFormat="1" ht="28.5" customHeight="1">
      <c r="A30" s="166"/>
      <c r="B30" s="166"/>
      <c r="C30" s="166"/>
      <c r="D30" s="166"/>
      <c r="E30" s="166">
        <v>397</v>
      </c>
      <c r="F30" s="175" t="s">
        <v>170</v>
      </c>
      <c r="G30" s="167" t="s">
        <v>171</v>
      </c>
      <c r="H30" s="167"/>
      <c r="I30" s="167"/>
      <c r="J30" s="167"/>
      <c r="K30" s="167"/>
      <c r="L30" s="167"/>
      <c r="M30" s="176"/>
      <c r="N30" s="184">
        <v>4243634</v>
      </c>
      <c r="O30" s="184">
        <v>0</v>
      </c>
      <c r="P30" s="184">
        <v>0</v>
      </c>
      <c r="Q30" s="184">
        <v>0</v>
      </c>
      <c r="R30" s="178" t="e">
        <f>+O30/M30*100</f>
        <v>#DIV/0!</v>
      </c>
      <c r="S30" s="178">
        <f>+O30/N30*100</f>
        <v>0</v>
      </c>
      <c r="T30" s="178" t="e">
        <f>+P30/M30*100</f>
        <v>#DIV/0!</v>
      </c>
      <c r="U30" s="178">
        <f>+P30/N30*100</f>
        <v>0</v>
      </c>
    </row>
    <row r="31" spans="1:21" s="73" customFormat="1" ht="15" customHeight="1">
      <c r="A31" s="166"/>
      <c r="B31" s="166"/>
      <c r="C31" s="166"/>
      <c r="D31" s="166"/>
      <c r="E31" s="166"/>
      <c r="F31" s="175"/>
      <c r="G31" s="167"/>
      <c r="H31" s="167"/>
      <c r="I31" s="167"/>
      <c r="J31" s="167"/>
      <c r="K31" s="167"/>
      <c r="L31" s="167"/>
      <c r="M31" s="176"/>
      <c r="N31" s="176"/>
      <c r="O31" s="176"/>
      <c r="P31" s="176"/>
      <c r="Q31" s="176"/>
      <c r="R31" s="178"/>
      <c r="S31" s="178"/>
      <c r="T31" s="178"/>
      <c r="U31" s="178"/>
    </row>
    <row r="32" spans="1:21" s="73" customFormat="1" ht="15" customHeight="1">
      <c r="A32" s="168"/>
      <c r="B32" s="168"/>
      <c r="C32" s="168"/>
      <c r="D32" s="168"/>
      <c r="E32" s="168"/>
      <c r="F32" s="170" t="s">
        <v>122</v>
      </c>
      <c r="G32" s="168"/>
      <c r="H32" s="168"/>
      <c r="I32" s="169"/>
      <c r="J32" s="169"/>
      <c r="K32" s="169"/>
      <c r="L32" s="169"/>
      <c r="M32" s="183">
        <f>SUBTOTAL(9,M13:M30)</f>
        <v>0</v>
      </c>
      <c r="N32" s="183">
        <f>SUBTOTAL(9,N13:N30)</f>
        <v>58253344.23</v>
      </c>
      <c r="O32" s="183">
        <f>SUBTOTAL(9,O13:O30)</f>
        <v>0</v>
      </c>
      <c r="P32" s="183">
        <f>SUBTOTAL(9,P13:P30)</f>
        <v>0</v>
      </c>
      <c r="Q32" s="183">
        <f>SUBTOTAL(9,Q13:Q30)</f>
        <v>0</v>
      </c>
      <c r="R32" s="179"/>
      <c r="S32" s="179"/>
      <c r="T32" s="180"/>
      <c r="U32" s="179"/>
    </row>
    <row r="33" spans="1:21" s="73" customFormat="1" ht="15" customHeight="1">
      <c r="A33" s="171"/>
      <c r="B33" s="171"/>
      <c r="C33" s="171"/>
      <c r="D33" s="171"/>
      <c r="E33" s="171"/>
      <c r="F33" s="171"/>
      <c r="G33" s="171"/>
      <c r="H33" s="171"/>
      <c r="I33" s="172"/>
      <c r="J33" s="172"/>
      <c r="K33" s="172"/>
      <c r="L33" s="172"/>
      <c r="M33" s="177"/>
      <c r="N33" s="177"/>
      <c r="O33" s="177"/>
      <c r="P33" s="177"/>
      <c r="Q33" s="177"/>
      <c r="R33" s="181"/>
      <c r="S33" s="181"/>
      <c r="T33" s="182"/>
      <c r="U33" s="181"/>
    </row>
    <row r="34" spans="1:6" ht="13.5">
      <c r="A34" s="33"/>
      <c r="B34" s="67"/>
      <c r="C34" s="33"/>
      <c r="D34" s="33"/>
      <c r="F34" s="33"/>
    </row>
    <row r="35" spans="2:15" ht="13.5">
      <c r="B35" s="34"/>
      <c r="C35" s="35"/>
      <c r="D35" s="35"/>
      <c r="N35" s="36"/>
      <c r="O35" s="36"/>
    </row>
    <row r="36" spans="2:15" ht="13.5">
      <c r="B36" s="37"/>
      <c r="C36" s="37"/>
      <c r="D36" s="37"/>
      <c r="N36" s="38"/>
      <c r="O36" s="38"/>
    </row>
  </sheetData>
  <sheetProtection/>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3937007874015748" right="0.3937007874015748" top="1.2598425196850394" bottom="0.35433070866141736" header="0.1968503937007874" footer="0.1968503937007874"/>
  <pageSetup fitToHeight="0" fitToWidth="1" horizontalDpi="600" verticalDpi="600" orientation="landscape" scale="53" r:id="rId2"/>
  <headerFooter alignWithMargins="0">
    <oddHeader>&amp;C&amp;G</oddHeader>
    <oddFooter>&amp;R&amp;"Gotham Rounded Book,Normal"INFORME DE AVANCE TRIMESTRAL ENERO-JUNIO</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zoomScaleSheetLayoutView="7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9.8515625" style="32" bestFit="1" customWidth="1"/>
    <col min="9" max="10" width="12.7109375" style="32" customWidth="1"/>
    <col min="11" max="12" width="6.7109375" style="32" customWidth="1"/>
    <col min="13" max="14" width="16.7109375" style="32" bestFit="1" customWidth="1"/>
    <col min="15" max="15" width="15.7109375" style="32" bestFit="1" customWidth="1"/>
    <col min="16" max="17" width="16.4218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186</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27" customHeight="1">
      <c r="A12" s="166"/>
      <c r="B12" s="166"/>
      <c r="C12" s="166">
        <v>2</v>
      </c>
      <c r="D12" s="166"/>
      <c r="E12" s="166"/>
      <c r="F12" s="174" t="s">
        <v>143</v>
      </c>
      <c r="H12" s="167"/>
      <c r="I12" s="167"/>
      <c r="J12" s="167"/>
      <c r="K12" s="167"/>
      <c r="L12" s="167"/>
      <c r="M12" s="176"/>
      <c r="N12" s="176"/>
      <c r="O12" s="176"/>
      <c r="P12" s="176"/>
      <c r="Q12" s="176"/>
      <c r="R12" s="178"/>
      <c r="S12" s="178"/>
      <c r="T12" s="178"/>
      <c r="U12" s="178"/>
    </row>
    <row r="13" spans="1:21" s="73" customFormat="1" ht="15" customHeight="1">
      <c r="A13" s="166"/>
      <c r="B13" s="166"/>
      <c r="C13" s="166"/>
      <c r="D13" s="166">
        <v>6</v>
      </c>
      <c r="E13" s="166"/>
      <c r="F13" s="174" t="s">
        <v>144</v>
      </c>
      <c r="H13" s="167"/>
      <c r="I13" s="167"/>
      <c r="J13" s="167"/>
      <c r="K13" s="167"/>
      <c r="L13" s="167"/>
      <c r="M13" s="176"/>
      <c r="N13" s="176"/>
      <c r="O13" s="176"/>
      <c r="P13" s="176"/>
      <c r="Q13" s="176"/>
      <c r="R13" s="178"/>
      <c r="S13" s="178"/>
      <c r="T13" s="178"/>
      <c r="U13" s="178"/>
    </row>
    <row r="14" spans="1:21" s="73" customFormat="1" ht="15" customHeight="1">
      <c r="A14" s="166"/>
      <c r="B14" s="166"/>
      <c r="C14" s="166"/>
      <c r="D14" s="166"/>
      <c r="E14" s="166">
        <v>368</v>
      </c>
      <c r="F14" s="174" t="s">
        <v>145</v>
      </c>
      <c r="G14" s="187" t="s">
        <v>146</v>
      </c>
      <c r="H14" s="185">
        <v>50000</v>
      </c>
      <c r="I14" s="185">
        <v>24795</v>
      </c>
      <c r="J14" s="185">
        <v>24600</v>
      </c>
      <c r="K14" s="178">
        <f>+J14/H14*100</f>
        <v>49.2</v>
      </c>
      <c r="L14" s="178">
        <f>+J14/I14*100</f>
        <v>99.21355111917725</v>
      </c>
      <c r="M14" s="184">
        <v>1000000</v>
      </c>
      <c r="N14" s="184">
        <v>1000000</v>
      </c>
      <c r="O14" s="184">
        <v>54899.880000000005</v>
      </c>
      <c r="P14" s="184">
        <v>54899.880000000005</v>
      </c>
      <c r="Q14" s="184">
        <v>54899.880000000005</v>
      </c>
      <c r="R14" s="178">
        <f>+O14/M14*100</f>
        <v>5.489988</v>
      </c>
      <c r="S14" s="178">
        <f>+O14/N14*100</f>
        <v>5.489988</v>
      </c>
      <c r="T14" s="178">
        <f>+P14/M14*100</f>
        <v>5.489988</v>
      </c>
      <c r="U14" s="178">
        <f>+P14/N14*100</f>
        <v>5.489988</v>
      </c>
    </row>
    <row r="15" spans="1:21" s="73" customFormat="1" ht="30" customHeight="1">
      <c r="A15" s="166"/>
      <c r="B15" s="166"/>
      <c r="C15" s="166"/>
      <c r="D15" s="166"/>
      <c r="E15" s="166">
        <v>370</v>
      </c>
      <c r="F15" s="174" t="s">
        <v>147</v>
      </c>
      <c r="G15" s="186" t="s">
        <v>148</v>
      </c>
      <c r="H15" s="185">
        <v>1250000</v>
      </c>
      <c r="I15" s="185">
        <v>1080000</v>
      </c>
      <c r="J15" s="185">
        <v>1031000</v>
      </c>
      <c r="K15" s="178">
        <f>+J15/H15*100</f>
        <v>82.48</v>
      </c>
      <c r="L15" s="178">
        <f>+J15/I15*100</f>
        <v>95.46296296296296</v>
      </c>
      <c r="M15" s="184">
        <v>8000000</v>
      </c>
      <c r="N15" s="184">
        <v>8000000</v>
      </c>
      <c r="O15" s="184">
        <v>3953.28</v>
      </c>
      <c r="P15" s="184">
        <v>3953.28</v>
      </c>
      <c r="Q15" s="184">
        <v>3953.28</v>
      </c>
      <c r="R15" s="178">
        <f>+O15/M15*100</f>
        <v>0.049416</v>
      </c>
      <c r="S15" s="178">
        <f>+O15/N15*100</f>
        <v>0.049416</v>
      </c>
      <c r="T15" s="178">
        <f>+P15/M15*100</f>
        <v>0.049416</v>
      </c>
      <c r="U15" s="178">
        <f>+P15/N15*100</f>
        <v>0.049416</v>
      </c>
    </row>
    <row r="16" spans="1:21" s="73" customFormat="1" ht="15" customHeight="1">
      <c r="A16" s="166"/>
      <c r="B16" s="166"/>
      <c r="C16" s="166"/>
      <c r="D16" s="166"/>
      <c r="E16" s="166"/>
      <c r="F16" s="175"/>
      <c r="G16" s="186"/>
      <c r="H16" s="185"/>
      <c r="I16" s="185"/>
      <c r="J16" s="185"/>
      <c r="K16" s="178"/>
      <c r="L16" s="178"/>
      <c r="M16" s="184"/>
      <c r="N16" s="184"/>
      <c r="O16" s="184"/>
      <c r="P16" s="184"/>
      <c r="Q16" s="184"/>
      <c r="R16" s="178"/>
      <c r="S16" s="178"/>
      <c r="T16" s="178"/>
      <c r="U16" s="178"/>
    </row>
    <row r="17" spans="1:21" s="73" customFormat="1" ht="15" customHeight="1">
      <c r="A17" s="166"/>
      <c r="B17" s="166"/>
      <c r="C17" s="166">
        <v>3</v>
      </c>
      <c r="D17" s="166"/>
      <c r="E17" s="166"/>
      <c r="F17" s="175" t="s">
        <v>149</v>
      </c>
      <c r="G17" s="186"/>
      <c r="H17" s="185"/>
      <c r="I17" s="185"/>
      <c r="J17" s="185"/>
      <c r="K17" s="178"/>
      <c r="L17" s="178"/>
      <c r="M17" s="184"/>
      <c r="N17" s="184"/>
      <c r="O17" s="184"/>
      <c r="P17" s="184"/>
      <c r="Q17" s="184"/>
      <c r="R17" s="178"/>
      <c r="S17" s="178"/>
      <c r="T17" s="178"/>
      <c r="U17" s="178"/>
    </row>
    <row r="18" spans="1:21" s="73" customFormat="1" ht="27.75" customHeight="1">
      <c r="A18" s="166"/>
      <c r="B18" s="166"/>
      <c r="C18" s="166"/>
      <c r="D18" s="166">
        <v>1</v>
      </c>
      <c r="E18" s="166"/>
      <c r="F18" s="175" t="s">
        <v>150</v>
      </c>
      <c r="G18" s="186"/>
      <c r="H18" s="185"/>
      <c r="I18" s="185"/>
      <c r="J18" s="185"/>
      <c r="K18" s="178"/>
      <c r="L18" s="178"/>
      <c r="M18" s="184"/>
      <c r="N18" s="184"/>
      <c r="O18" s="184"/>
      <c r="P18" s="184"/>
      <c r="Q18" s="184"/>
      <c r="R18" s="178"/>
      <c r="S18" s="178"/>
      <c r="T18" s="178"/>
      <c r="U18" s="178"/>
    </row>
    <row r="19" spans="1:21" s="73" customFormat="1" ht="30.75" customHeight="1">
      <c r="A19" s="166"/>
      <c r="B19" s="166"/>
      <c r="C19" s="166"/>
      <c r="D19" s="166"/>
      <c r="E19" s="166">
        <v>328</v>
      </c>
      <c r="F19" s="175" t="s">
        <v>151</v>
      </c>
      <c r="G19" s="186" t="s">
        <v>152</v>
      </c>
      <c r="H19" s="185">
        <v>3940160</v>
      </c>
      <c r="I19" s="185">
        <v>2412080</v>
      </c>
      <c r="J19" s="185">
        <v>3184843</v>
      </c>
      <c r="K19" s="178">
        <f>+J19/H19*100</f>
        <v>80.83029623162511</v>
      </c>
      <c r="L19" s="178">
        <f>+J19/I19*100</f>
        <v>132.03720440449734</v>
      </c>
      <c r="M19" s="184">
        <v>2100000</v>
      </c>
      <c r="N19" s="184">
        <v>2100000</v>
      </c>
      <c r="O19" s="184">
        <v>5428</v>
      </c>
      <c r="P19" s="184">
        <v>5428</v>
      </c>
      <c r="Q19" s="184">
        <v>5428</v>
      </c>
      <c r="R19" s="178">
        <f>+O19/M19*100</f>
        <v>0.25847619047619047</v>
      </c>
      <c r="S19" s="178">
        <f>+O19/N19*100</f>
        <v>0.25847619047619047</v>
      </c>
      <c r="T19" s="178">
        <f>+P19/M19*100</f>
        <v>0.25847619047619047</v>
      </c>
      <c r="U19" s="178">
        <f>+P19/N19*100</f>
        <v>0.25847619047619047</v>
      </c>
    </row>
    <row r="20" spans="1:21" s="73" customFormat="1" ht="15" customHeight="1">
      <c r="A20" s="166"/>
      <c r="B20" s="166"/>
      <c r="C20" s="166"/>
      <c r="D20" s="166"/>
      <c r="E20" s="166">
        <v>331</v>
      </c>
      <c r="F20" s="175" t="s">
        <v>153</v>
      </c>
      <c r="G20" s="186" t="s">
        <v>148</v>
      </c>
      <c r="H20" s="185">
        <v>4142807</v>
      </c>
      <c r="I20" s="185">
        <v>1350117</v>
      </c>
      <c r="J20" s="151">
        <v>1903099</v>
      </c>
      <c r="K20" s="178">
        <f>+J20/H20*100</f>
        <v>45.93742841508185</v>
      </c>
      <c r="L20" s="178">
        <f>+J20/I20*100</f>
        <v>140.9580799293691</v>
      </c>
      <c r="M20" s="184">
        <v>19550000</v>
      </c>
      <c r="N20" s="184">
        <v>19550000</v>
      </c>
      <c r="O20" s="184">
        <v>1310711.25</v>
      </c>
      <c r="P20" s="184">
        <v>1310711.25</v>
      </c>
      <c r="Q20" s="184">
        <v>1310711.25</v>
      </c>
      <c r="R20" s="178">
        <f>+O20/M20*100</f>
        <v>6.70440537084399</v>
      </c>
      <c r="S20" s="178">
        <f>+O20/N20*100</f>
        <v>6.70440537084399</v>
      </c>
      <c r="T20" s="178">
        <f>+P20/M20*100</f>
        <v>6.70440537084399</v>
      </c>
      <c r="U20" s="178">
        <f>+P20/N20*100</f>
        <v>6.70440537084399</v>
      </c>
    </row>
    <row r="21" spans="1:21" s="73" customFormat="1" ht="15" customHeight="1">
      <c r="A21" s="166"/>
      <c r="B21" s="166"/>
      <c r="C21" s="166"/>
      <c r="D21" s="166"/>
      <c r="E21" s="166"/>
      <c r="F21" s="175"/>
      <c r="G21" s="186"/>
      <c r="H21" s="185"/>
      <c r="I21" s="185"/>
      <c r="J21" s="185"/>
      <c r="K21" s="178"/>
      <c r="L21" s="178"/>
      <c r="M21" s="184"/>
      <c r="N21" s="184"/>
      <c r="O21" s="184"/>
      <c r="P21" s="184"/>
      <c r="Q21" s="184"/>
      <c r="R21" s="178"/>
      <c r="S21" s="178"/>
      <c r="T21" s="178"/>
      <c r="U21" s="178"/>
    </row>
    <row r="22" spans="1:21" s="73" customFormat="1" ht="15" customHeight="1">
      <c r="A22" s="166"/>
      <c r="B22" s="166"/>
      <c r="C22" s="166"/>
      <c r="D22" s="166">
        <v>2</v>
      </c>
      <c r="E22" s="166"/>
      <c r="F22" s="175"/>
      <c r="G22" s="186"/>
      <c r="H22" s="185"/>
      <c r="I22" s="185"/>
      <c r="J22" s="185"/>
      <c r="K22" s="178"/>
      <c r="L22" s="178"/>
      <c r="M22" s="184"/>
      <c r="N22" s="184"/>
      <c r="O22" s="184"/>
      <c r="P22" s="184"/>
      <c r="Q22" s="184"/>
      <c r="R22" s="178"/>
      <c r="S22" s="178"/>
      <c r="T22" s="178"/>
      <c r="U22" s="178"/>
    </row>
    <row r="23" spans="1:21" s="73" customFormat="1" ht="30" customHeight="1">
      <c r="A23" s="166"/>
      <c r="B23" s="166"/>
      <c r="C23" s="166"/>
      <c r="D23" s="166"/>
      <c r="E23" s="166">
        <v>320</v>
      </c>
      <c r="F23" s="175" t="s">
        <v>155</v>
      </c>
      <c r="G23" s="186" t="s">
        <v>156</v>
      </c>
      <c r="H23" s="185">
        <v>4159575</v>
      </c>
      <c r="I23" s="185">
        <v>2124805</v>
      </c>
      <c r="J23" s="185">
        <v>1894611</v>
      </c>
      <c r="K23" s="178">
        <f aca="true" t="shared" si="0" ref="K23:K29">+J23/H23*100</f>
        <v>45.548187014298335</v>
      </c>
      <c r="L23" s="178">
        <f aca="true" t="shared" si="1" ref="L23:L29">+J23/I23*100</f>
        <v>89.16634702949212</v>
      </c>
      <c r="M23" s="184">
        <v>3494102619</v>
      </c>
      <c r="N23" s="184">
        <v>3472593658.14</v>
      </c>
      <c r="O23" s="184">
        <v>1467605826.4500005</v>
      </c>
      <c r="P23" s="184">
        <v>1457498901.2300005</v>
      </c>
      <c r="Q23" s="184">
        <v>1443330942.5500004</v>
      </c>
      <c r="R23" s="178">
        <f aca="true" t="shared" si="2" ref="R23:R29">+O23/M23*100</f>
        <v>42.00236760275874</v>
      </c>
      <c r="S23" s="178">
        <f aca="true" t="shared" si="3" ref="S23:S29">+O23/N23*100</f>
        <v>42.26252682947315</v>
      </c>
      <c r="T23" s="178">
        <f aca="true" t="shared" si="4" ref="T23:T29">+P23/M23*100</f>
        <v>41.71311092308822</v>
      </c>
      <c r="U23" s="178">
        <f aca="true" t="shared" si="5" ref="U23:U29">+P23/N23*100</f>
        <v>41.971478517606634</v>
      </c>
    </row>
    <row r="24" spans="1:21" s="73" customFormat="1" ht="30" customHeight="1">
      <c r="A24" s="166"/>
      <c r="B24" s="166"/>
      <c r="C24" s="166"/>
      <c r="D24" s="166"/>
      <c r="E24" s="166">
        <v>321</v>
      </c>
      <c r="F24" s="175" t="s">
        <v>157</v>
      </c>
      <c r="G24" s="186" t="s">
        <v>156</v>
      </c>
      <c r="H24" s="185">
        <v>372633</v>
      </c>
      <c r="I24" s="185">
        <v>190349</v>
      </c>
      <c r="J24" s="185">
        <v>199974</v>
      </c>
      <c r="K24" s="178">
        <f t="shared" si="0"/>
        <v>53.66513432787756</v>
      </c>
      <c r="L24" s="178">
        <f t="shared" si="1"/>
        <v>105.05650147886251</v>
      </c>
      <c r="M24" s="184">
        <v>38240419</v>
      </c>
      <c r="N24" s="184">
        <v>38240419</v>
      </c>
      <c r="O24" s="184">
        <v>14294249.500000002</v>
      </c>
      <c r="P24" s="184">
        <v>14272163.100000001</v>
      </c>
      <c r="Q24" s="184">
        <v>14199122.160000002</v>
      </c>
      <c r="R24" s="178">
        <f t="shared" si="2"/>
        <v>37.37994999479478</v>
      </c>
      <c r="S24" s="178">
        <f t="shared" si="3"/>
        <v>37.37994999479478</v>
      </c>
      <c r="T24" s="178">
        <f t="shared" si="4"/>
        <v>37.32219330546562</v>
      </c>
      <c r="U24" s="178">
        <f t="shared" si="5"/>
        <v>37.32219330546562</v>
      </c>
    </row>
    <row r="25" spans="1:21" s="73" customFormat="1" ht="30" customHeight="1">
      <c r="A25" s="166"/>
      <c r="B25" s="166"/>
      <c r="C25" s="166"/>
      <c r="D25" s="166"/>
      <c r="E25" s="166">
        <v>322</v>
      </c>
      <c r="F25" s="175" t="s">
        <v>158</v>
      </c>
      <c r="G25" s="186" t="s">
        <v>159</v>
      </c>
      <c r="H25" s="185">
        <v>6300</v>
      </c>
      <c r="I25" s="185">
        <v>3218</v>
      </c>
      <c r="J25" s="185">
        <v>3022</v>
      </c>
      <c r="K25" s="178">
        <f t="shared" si="0"/>
        <v>47.96825396825397</v>
      </c>
      <c r="L25" s="178">
        <f t="shared" si="1"/>
        <v>93.90926041019266</v>
      </c>
      <c r="M25" s="184">
        <v>174260293</v>
      </c>
      <c r="N25" s="184">
        <v>174260292.99999997</v>
      </c>
      <c r="O25" s="184">
        <v>80782343.91000001</v>
      </c>
      <c r="P25" s="184">
        <v>80782343.91000001</v>
      </c>
      <c r="Q25" s="184">
        <v>80481527.34000002</v>
      </c>
      <c r="R25" s="178">
        <f t="shared" si="2"/>
        <v>46.35728686052422</v>
      </c>
      <c r="S25" s="178">
        <f t="shared" si="3"/>
        <v>46.35728686052423</v>
      </c>
      <c r="T25" s="178">
        <f t="shared" si="4"/>
        <v>46.35728686052422</v>
      </c>
      <c r="U25" s="178">
        <f t="shared" si="5"/>
        <v>46.35728686052423</v>
      </c>
    </row>
    <row r="26" spans="1:21" s="73" customFormat="1" ht="27" customHeight="1">
      <c r="A26" s="166"/>
      <c r="B26" s="166"/>
      <c r="C26" s="166"/>
      <c r="D26" s="166"/>
      <c r="E26" s="166">
        <v>323</v>
      </c>
      <c r="F26" s="175" t="s">
        <v>160</v>
      </c>
      <c r="G26" s="186" t="s">
        <v>161</v>
      </c>
      <c r="H26" s="185">
        <v>115130</v>
      </c>
      <c r="I26" s="185">
        <v>58811</v>
      </c>
      <c r="J26" s="185">
        <v>58357</v>
      </c>
      <c r="K26" s="178">
        <f t="shared" si="0"/>
        <v>50.68791800573265</v>
      </c>
      <c r="L26" s="178">
        <f t="shared" si="1"/>
        <v>99.22803557157674</v>
      </c>
      <c r="M26" s="184">
        <v>2135000</v>
      </c>
      <c r="N26" s="184">
        <v>1635000</v>
      </c>
      <c r="O26" s="184">
        <v>506116.49</v>
      </c>
      <c r="P26" s="184">
        <v>506116.49</v>
      </c>
      <c r="Q26" s="184">
        <v>506116.49</v>
      </c>
      <c r="R26" s="178">
        <f t="shared" si="2"/>
        <v>23.705690398126464</v>
      </c>
      <c r="S26" s="178">
        <f t="shared" si="3"/>
        <v>30.955137003058102</v>
      </c>
      <c r="T26" s="178">
        <f t="shared" si="4"/>
        <v>23.705690398126464</v>
      </c>
      <c r="U26" s="178">
        <f t="shared" si="5"/>
        <v>30.955137003058102</v>
      </c>
    </row>
    <row r="27" spans="1:21" s="73" customFormat="1" ht="15" customHeight="1">
      <c r="A27" s="166"/>
      <c r="B27" s="166"/>
      <c r="C27" s="166"/>
      <c r="D27" s="166"/>
      <c r="E27" s="166">
        <v>325</v>
      </c>
      <c r="F27" s="175" t="s">
        <v>162</v>
      </c>
      <c r="G27" s="186" t="s">
        <v>161</v>
      </c>
      <c r="H27" s="185">
        <v>115130</v>
      </c>
      <c r="I27" s="185">
        <v>58811</v>
      </c>
      <c r="J27" s="185">
        <v>48337</v>
      </c>
      <c r="K27" s="178">
        <f t="shared" si="0"/>
        <v>41.98471293320594</v>
      </c>
      <c r="L27" s="178">
        <f t="shared" si="1"/>
        <v>82.19040655659656</v>
      </c>
      <c r="M27" s="184">
        <v>2135000</v>
      </c>
      <c r="N27" s="184">
        <v>1635000</v>
      </c>
      <c r="O27" s="184">
        <v>456441.38</v>
      </c>
      <c r="P27" s="184">
        <v>456441.38</v>
      </c>
      <c r="Q27" s="184">
        <v>456441.38</v>
      </c>
      <c r="R27" s="178">
        <f t="shared" si="2"/>
        <v>21.378987353629977</v>
      </c>
      <c r="S27" s="178">
        <f t="shared" si="3"/>
        <v>27.916903975535167</v>
      </c>
      <c r="T27" s="178">
        <f t="shared" si="4"/>
        <v>21.378987353629977</v>
      </c>
      <c r="U27" s="178">
        <f t="shared" si="5"/>
        <v>27.916903975535167</v>
      </c>
    </row>
    <row r="28" spans="1:21" s="73" customFormat="1" ht="15" customHeight="1">
      <c r="A28" s="166"/>
      <c r="B28" s="166"/>
      <c r="C28" s="166"/>
      <c r="D28" s="166"/>
      <c r="E28" s="166">
        <v>329</v>
      </c>
      <c r="F28" s="175" t="s">
        <v>163</v>
      </c>
      <c r="G28" s="186" t="s">
        <v>146</v>
      </c>
      <c r="H28" s="185">
        <v>245849</v>
      </c>
      <c r="I28" s="185">
        <v>166026</v>
      </c>
      <c r="J28" s="185">
        <v>1194075</v>
      </c>
      <c r="K28" s="178">
        <f t="shared" si="0"/>
        <v>485.69447099642457</v>
      </c>
      <c r="L28" s="178">
        <f t="shared" si="1"/>
        <v>719.2096418633226</v>
      </c>
      <c r="M28" s="184">
        <v>2500000</v>
      </c>
      <c r="N28" s="184">
        <v>2301000</v>
      </c>
      <c r="O28" s="184">
        <v>146190.16</v>
      </c>
      <c r="P28" s="184">
        <v>146190.16</v>
      </c>
      <c r="Q28" s="184">
        <v>146190.16</v>
      </c>
      <c r="R28" s="178">
        <f t="shared" si="2"/>
        <v>5.8476064</v>
      </c>
      <c r="S28" s="178">
        <f t="shared" si="3"/>
        <v>6.353331594958714</v>
      </c>
      <c r="T28" s="178">
        <f t="shared" si="4"/>
        <v>5.8476064</v>
      </c>
      <c r="U28" s="178">
        <f t="shared" si="5"/>
        <v>6.353331594958714</v>
      </c>
    </row>
    <row r="29" spans="1:21" s="73" customFormat="1" ht="28.5" customHeight="1">
      <c r="A29" s="166"/>
      <c r="B29" s="166"/>
      <c r="C29" s="166"/>
      <c r="D29" s="166"/>
      <c r="E29" s="166">
        <v>380</v>
      </c>
      <c r="F29" s="175" t="s">
        <v>164</v>
      </c>
      <c r="G29" s="186" t="s">
        <v>156</v>
      </c>
      <c r="H29" s="185">
        <v>106565</v>
      </c>
      <c r="I29" s="185">
        <v>54436</v>
      </c>
      <c r="J29" s="185">
        <v>59339</v>
      </c>
      <c r="K29" s="178">
        <f t="shared" si="0"/>
        <v>55.68338572702106</v>
      </c>
      <c r="L29" s="178">
        <f t="shared" si="1"/>
        <v>109.00690719376882</v>
      </c>
      <c r="M29" s="184">
        <v>57807864</v>
      </c>
      <c r="N29" s="184">
        <v>57807864</v>
      </c>
      <c r="O29" s="184">
        <v>22234174.02</v>
      </c>
      <c r="P29" s="184">
        <v>22234174.02</v>
      </c>
      <c r="Q29" s="184">
        <v>22281201.18</v>
      </c>
      <c r="R29" s="178">
        <f t="shared" si="2"/>
        <v>38.46219611227981</v>
      </c>
      <c r="S29" s="178">
        <f t="shared" si="3"/>
        <v>38.46219611227981</v>
      </c>
      <c r="T29" s="178">
        <f t="shared" si="4"/>
        <v>38.46219611227981</v>
      </c>
      <c r="U29" s="178">
        <f t="shared" si="5"/>
        <v>38.46219611227981</v>
      </c>
    </row>
    <row r="30" spans="1:21" s="73" customFormat="1" ht="15" customHeight="1">
      <c r="A30" s="166"/>
      <c r="B30" s="166"/>
      <c r="C30" s="166"/>
      <c r="D30" s="166"/>
      <c r="E30" s="166"/>
      <c r="F30" s="175"/>
      <c r="G30" s="186"/>
      <c r="H30" s="185"/>
      <c r="I30" s="185"/>
      <c r="J30" s="185"/>
      <c r="K30" s="178"/>
      <c r="L30" s="178"/>
      <c r="M30" s="184"/>
      <c r="N30" s="184"/>
      <c r="O30" s="184"/>
      <c r="P30" s="184"/>
      <c r="Q30" s="184"/>
      <c r="R30" s="178"/>
      <c r="S30" s="178"/>
      <c r="T30" s="178"/>
      <c r="U30" s="178"/>
    </row>
    <row r="31" spans="1:21" s="73" customFormat="1" ht="24" customHeight="1">
      <c r="A31" s="166"/>
      <c r="B31" s="166"/>
      <c r="C31" s="166"/>
      <c r="D31" s="166">
        <v>3</v>
      </c>
      <c r="E31" s="166"/>
      <c r="F31" s="175" t="s">
        <v>165</v>
      </c>
      <c r="G31" s="186"/>
      <c r="H31" s="185"/>
      <c r="I31" s="185"/>
      <c r="J31" s="185"/>
      <c r="K31" s="178"/>
      <c r="L31" s="178"/>
      <c r="M31" s="184"/>
      <c r="N31" s="184"/>
      <c r="O31" s="184"/>
      <c r="P31" s="184"/>
      <c r="Q31" s="184"/>
      <c r="R31" s="178"/>
      <c r="S31" s="178"/>
      <c r="T31" s="178"/>
      <c r="U31" s="178"/>
    </row>
    <row r="32" spans="1:21" s="73" customFormat="1" ht="27" customHeight="1">
      <c r="A32" s="166"/>
      <c r="B32" s="166"/>
      <c r="C32" s="166"/>
      <c r="D32" s="166"/>
      <c r="E32" s="166">
        <v>326</v>
      </c>
      <c r="F32" s="175" t="s">
        <v>166</v>
      </c>
      <c r="G32" s="186" t="s">
        <v>167</v>
      </c>
      <c r="H32" s="185">
        <v>2714</v>
      </c>
      <c r="I32" s="185">
        <v>547</v>
      </c>
      <c r="J32" s="185">
        <v>65</v>
      </c>
      <c r="K32" s="178">
        <f>+J32/H32*100</f>
        <v>2.394988946204864</v>
      </c>
      <c r="L32" s="178">
        <f>+J32/I32*100</f>
        <v>11.882998171846435</v>
      </c>
      <c r="M32" s="184">
        <v>21200000</v>
      </c>
      <c r="N32" s="184">
        <v>29533600.86</v>
      </c>
      <c r="O32" s="184">
        <v>2009449.6</v>
      </c>
      <c r="P32" s="184">
        <v>1800000</v>
      </c>
      <c r="Q32" s="184">
        <v>1800000</v>
      </c>
      <c r="R32" s="178">
        <f>+O32/M32*100</f>
        <v>9.478535849056605</v>
      </c>
      <c r="S32" s="178">
        <f>+O32/N32*100</f>
        <v>6.8039437843205155</v>
      </c>
      <c r="T32" s="178">
        <f>+P32/M32*100</f>
        <v>8.49056603773585</v>
      </c>
      <c r="U32" s="178">
        <f>+P32/N32*100</f>
        <v>6.094752917304781</v>
      </c>
    </row>
    <row r="33" spans="1:21" s="73" customFormat="1" ht="37.5" customHeight="1">
      <c r="A33" s="166"/>
      <c r="B33" s="166"/>
      <c r="C33" s="166"/>
      <c r="D33" s="166"/>
      <c r="E33" s="166">
        <v>327</v>
      </c>
      <c r="F33" s="175" t="s">
        <v>168</v>
      </c>
      <c r="G33" s="186" t="s">
        <v>169</v>
      </c>
      <c r="H33" s="185">
        <v>145</v>
      </c>
      <c r="I33" s="185">
        <v>28</v>
      </c>
      <c r="J33" s="185">
        <v>11</v>
      </c>
      <c r="K33" s="178">
        <f>+J33/H33*100</f>
        <v>7.586206896551724</v>
      </c>
      <c r="L33" s="178">
        <f>+J33/I33*100</f>
        <v>39.285714285714285</v>
      </c>
      <c r="M33" s="184">
        <v>9772040</v>
      </c>
      <c r="N33" s="184">
        <v>24146400</v>
      </c>
      <c r="O33" s="184">
        <v>1972328.35</v>
      </c>
      <c r="P33" s="184">
        <v>1925953.1500000001</v>
      </c>
      <c r="Q33" s="184">
        <v>1891907.1500000001</v>
      </c>
      <c r="R33" s="178">
        <f>+O33/M33*100</f>
        <v>20.183383919836594</v>
      </c>
      <c r="S33" s="178">
        <f>+O33/N33*100</f>
        <v>8.168208718483916</v>
      </c>
      <c r="T33" s="178">
        <f>+P33/M33*100</f>
        <v>19.70881361517145</v>
      </c>
      <c r="U33" s="178">
        <f>+P33/N33*100</f>
        <v>7.976150274989233</v>
      </c>
    </row>
    <row r="34" spans="1:21" s="73" customFormat="1" ht="28.5" customHeight="1">
      <c r="A34" s="166"/>
      <c r="B34" s="166"/>
      <c r="C34" s="166"/>
      <c r="D34" s="166"/>
      <c r="E34" s="166">
        <v>397</v>
      </c>
      <c r="F34" s="175" t="s">
        <v>170</v>
      </c>
      <c r="G34" s="186" t="s">
        <v>171</v>
      </c>
      <c r="H34" s="185">
        <v>3110</v>
      </c>
      <c r="I34" s="185">
        <v>1556</v>
      </c>
      <c r="J34" s="185">
        <v>1144</v>
      </c>
      <c r="K34" s="178">
        <f>+J34/H34*100</f>
        <v>36.78456591639871</v>
      </c>
      <c r="L34" s="178">
        <f>+J34/I34*100</f>
        <v>73.52185089974293</v>
      </c>
      <c r="M34" s="184">
        <v>6554038</v>
      </c>
      <c r="N34" s="184">
        <v>6554038</v>
      </c>
      <c r="O34" s="184">
        <v>1586665</v>
      </c>
      <c r="P34" s="184">
        <v>1500000</v>
      </c>
      <c r="Q34" s="184">
        <v>1500000</v>
      </c>
      <c r="R34" s="178">
        <f>+O34/M34*100</f>
        <v>24.20896857784468</v>
      </c>
      <c r="S34" s="178">
        <f>+O34/N34*100</f>
        <v>24.20896857784468</v>
      </c>
      <c r="T34" s="178">
        <f>+P34/M34*100</f>
        <v>22.886653998649383</v>
      </c>
      <c r="U34" s="178">
        <f>+P34/N34*100</f>
        <v>22.886653998649383</v>
      </c>
    </row>
    <row r="35" spans="1:21" s="73" customFormat="1" ht="9.75" customHeight="1">
      <c r="A35" s="166"/>
      <c r="B35" s="166"/>
      <c r="C35" s="166"/>
      <c r="D35" s="166"/>
      <c r="E35" s="166"/>
      <c r="F35" s="175"/>
      <c r="G35" s="167"/>
      <c r="H35" s="185"/>
      <c r="I35" s="185"/>
      <c r="J35" s="185"/>
      <c r="K35" s="178"/>
      <c r="L35" s="178"/>
      <c r="M35" s="184"/>
      <c r="N35" s="184"/>
      <c r="O35" s="184"/>
      <c r="P35" s="184"/>
      <c r="Q35" s="184"/>
      <c r="R35" s="178"/>
      <c r="S35" s="178"/>
      <c r="T35" s="178"/>
      <c r="U35" s="178"/>
    </row>
    <row r="36" spans="1:21" s="73" customFormat="1" ht="20.25" customHeight="1">
      <c r="A36" s="166"/>
      <c r="B36" s="166"/>
      <c r="C36" s="166">
        <v>6</v>
      </c>
      <c r="D36" s="166"/>
      <c r="E36" s="166"/>
      <c r="F36" s="175" t="s">
        <v>172</v>
      </c>
      <c r="G36" s="167"/>
      <c r="H36" s="185"/>
      <c r="I36" s="185"/>
      <c r="J36" s="185"/>
      <c r="K36" s="178"/>
      <c r="L36" s="178"/>
      <c r="M36" s="184"/>
      <c r="N36" s="184"/>
      <c r="O36" s="184"/>
      <c r="P36" s="184"/>
      <c r="Q36" s="184"/>
      <c r="R36" s="178"/>
      <c r="S36" s="178"/>
      <c r="T36" s="178"/>
      <c r="U36" s="178"/>
    </row>
    <row r="37" spans="1:21" s="73" customFormat="1" ht="21.75" customHeight="1">
      <c r="A37" s="166"/>
      <c r="B37" s="166"/>
      <c r="C37" s="166"/>
      <c r="D37" s="166">
        <v>8</v>
      </c>
      <c r="E37" s="166"/>
      <c r="F37" s="175" t="s">
        <v>173</v>
      </c>
      <c r="G37" s="167"/>
      <c r="H37" s="185"/>
      <c r="I37" s="185"/>
      <c r="J37" s="185"/>
      <c r="K37" s="178"/>
      <c r="L37" s="178"/>
      <c r="M37" s="184"/>
      <c r="N37" s="184"/>
      <c r="O37" s="184"/>
      <c r="P37" s="184"/>
      <c r="Q37" s="184"/>
      <c r="R37" s="178"/>
      <c r="S37" s="178"/>
      <c r="T37" s="178"/>
      <c r="U37" s="178"/>
    </row>
    <row r="38" spans="1:21" s="73" customFormat="1" ht="28.5" customHeight="1">
      <c r="A38" s="223"/>
      <c r="B38" s="223"/>
      <c r="C38" s="223"/>
      <c r="D38" s="223"/>
      <c r="E38" s="223">
        <v>500</v>
      </c>
      <c r="F38" s="224" t="s">
        <v>174</v>
      </c>
      <c r="G38" s="225" t="s">
        <v>171</v>
      </c>
      <c r="H38" s="226">
        <v>101300</v>
      </c>
      <c r="I38" s="226">
        <v>51746</v>
      </c>
      <c r="J38" s="226">
        <v>53351</v>
      </c>
      <c r="K38" s="227">
        <f>+J38/H38*100</f>
        <v>52.66633761105627</v>
      </c>
      <c r="L38" s="227">
        <f>+J38/I38*100</f>
        <v>103.10168901944112</v>
      </c>
      <c r="M38" s="228">
        <v>500000</v>
      </c>
      <c r="N38" s="228">
        <v>500000</v>
      </c>
      <c r="O38" s="228">
        <v>87393.01</v>
      </c>
      <c r="P38" s="228">
        <v>87393.01</v>
      </c>
      <c r="Q38" s="228">
        <v>87393.01</v>
      </c>
      <c r="R38" s="227">
        <f>+O38/M38*100</f>
        <v>17.478602</v>
      </c>
      <c r="S38" s="227">
        <f>+O38/N38*100</f>
        <v>17.478602</v>
      </c>
      <c r="T38" s="227">
        <f>+P38/M38*100</f>
        <v>17.478602</v>
      </c>
      <c r="U38" s="227">
        <f>+P38/N38*100</f>
        <v>17.478602</v>
      </c>
    </row>
    <row r="39" spans="1:21" s="73" customFormat="1" ht="10.5" customHeight="1">
      <c r="A39" s="166"/>
      <c r="B39" s="166"/>
      <c r="C39" s="166"/>
      <c r="D39" s="166"/>
      <c r="E39" s="166"/>
      <c r="F39" s="175"/>
      <c r="G39" s="167"/>
      <c r="H39" s="185"/>
      <c r="I39" s="185"/>
      <c r="J39" s="185"/>
      <c r="K39" s="178"/>
      <c r="L39" s="178"/>
      <c r="M39" s="184"/>
      <c r="N39" s="184"/>
      <c r="O39" s="184"/>
      <c r="P39" s="184"/>
      <c r="Q39" s="184"/>
      <c r="R39" s="178"/>
      <c r="S39" s="178"/>
      <c r="T39" s="178"/>
      <c r="U39" s="178"/>
    </row>
    <row r="40" spans="1:21" s="73" customFormat="1" ht="28.5" customHeight="1">
      <c r="A40" s="166">
        <v>2</v>
      </c>
      <c r="B40" s="166"/>
      <c r="C40" s="166"/>
      <c r="D40" s="166"/>
      <c r="E40" s="166"/>
      <c r="F40" s="175" t="s">
        <v>175</v>
      </c>
      <c r="G40" s="167"/>
      <c r="H40" s="185"/>
      <c r="I40" s="185"/>
      <c r="J40" s="185"/>
      <c r="K40" s="178"/>
      <c r="L40" s="178"/>
      <c r="M40" s="184"/>
      <c r="N40" s="184"/>
      <c r="O40" s="184"/>
      <c r="P40" s="184"/>
      <c r="Q40" s="184"/>
      <c r="R40" s="178"/>
      <c r="S40" s="178"/>
      <c r="T40" s="178"/>
      <c r="U40" s="178"/>
    </row>
    <row r="41" spans="1:21" s="73" customFormat="1" ht="19.5" customHeight="1">
      <c r="A41" s="166"/>
      <c r="B41" s="166">
        <v>1</v>
      </c>
      <c r="C41" s="166"/>
      <c r="D41" s="166"/>
      <c r="E41" s="166"/>
      <c r="F41" s="175" t="s">
        <v>176</v>
      </c>
      <c r="G41" s="167"/>
      <c r="H41" s="185"/>
      <c r="I41" s="185"/>
      <c r="J41" s="185"/>
      <c r="K41" s="178"/>
      <c r="L41" s="178"/>
      <c r="M41" s="184"/>
      <c r="N41" s="184"/>
      <c r="O41" s="184"/>
      <c r="P41" s="184"/>
      <c r="Q41" s="184"/>
      <c r="R41" s="178"/>
      <c r="S41" s="178"/>
      <c r="T41" s="178"/>
      <c r="U41" s="178"/>
    </row>
    <row r="42" spans="1:21" s="73" customFormat="1" ht="28.5" customHeight="1">
      <c r="A42" s="166"/>
      <c r="B42" s="166"/>
      <c r="C42" s="166">
        <v>7</v>
      </c>
      <c r="D42" s="166"/>
      <c r="E42" s="166"/>
      <c r="F42" s="175" t="s">
        <v>177</v>
      </c>
      <c r="G42" s="167"/>
      <c r="H42" s="185"/>
      <c r="I42" s="185"/>
      <c r="J42" s="185"/>
      <c r="K42" s="178"/>
      <c r="L42" s="178"/>
      <c r="M42" s="184"/>
      <c r="N42" s="184"/>
      <c r="O42" s="184"/>
      <c r="P42" s="184"/>
      <c r="Q42" s="184"/>
      <c r="R42" s="178"/>
      <c r="S42" s="178"/>
      <c r="T42" s="178"/>
      <c r="U42" s="178"/>
    </row>
    <row r="43" spans="1:21" s="73" customFormat="1" ht="19.5" customHeight="1">
      <c r="A43" s="166"/>
      <c r="B43" s="166"/>
      <c r="C43" s="166"/>
      <c r="D43" s="166">
        <v>2</v>
      </c>
      <c r="E43" s="166"/>
      <c r="F43" s="175" t="s">
        <v>178</v>
      </c>
      <c r="G43" s="167"/>
      <c r="H43" s="185"/>
      <c r="I43" s="185"/>
      <c r="J43" s="185"/>
      <c r="K43" s="178"/>
      <c r="L43" s="178"/>
      <c r="M43" s="184"/>
      <c r="N43" s="184"/>
      <c r="O43" s="184"/>
      <c r="P43" s="184"/>
      <c r="Q43" s="184"/>
      <c r="R43" s="178"/>
      <c r="S43" s="178"/>
      <c r="T43" s="178"/>
      <c r="U43" s="178"/>
    </row>
    <row r="44" spans="1:21" s="73" customFormat="1" ht="28.5" customHeight="1">
      <c r="A44" s="166"/>
      <c r="B44" s="166"/>
      <c r="C44" s="166"/>
      <c r="D44" s="166"/>
      <c r="E44" s="166">
        <v>301</v>
      </c>
      <c r="F44" s="175" t="s">
        <v>179</v>
      </c>
      <c r="G44" s="167" t="s">
        <v>180</v>
      </c>
      <c r="H44" s="185">
        <v>1</v>
      </c>
      <c r="I44" s="185">
        <v>1</v>
      </c>
      <c r="J44" s="185">
        <v>1</v>
      </c>
      <c r="K44" s="178">
        <f>+J44/H44*100</f>
        <v>100</v>
      </c>
      <c r="L44" s="178">
        <f>+J44/I44*100</f>
        <v>100</v>
      </c>
      <c r="M44" s="184">
        <v>302000</v>
      </c>
      <c r="N44" s="184">
        <v>302000</v>
      </c>
      <c r="O44" s="184">
        <v>2000</v>
      </c>
      <c r="P44" s="184">
        <v>2000</v>
      </c>
      <c r="Q44" s="184">
        <v>2000</v>
      </c>
      <c r="R44" s="178">
        <f>+O44/M44*100</f>
        <v>0.6622516556291391</v>
      </c>
      <c r="S44" s="178">
        <f>+O44/N44*100</f>
        <v>0.6622516556291391</v>
      </c>
      <c r="T44" s="178">
        <f>+P44/M44*100</f>
        <v>0.6622516556291391</v>
      </c>
      <c r="U44" s="178">
        <f>+P44/N44*100</f>
        <v>0.6622516556291391</v>
      </c>
    </row>
    <row r="45" spans="1:21" s="73" customFormat="1" ht="28.5" customHeight="1">
      <c r="A45" s="166"/>
      <c r="B45" s="166"/>
      <c r="C45" s="166"/>
      <c r="D45" s="166"/>
      <c r="E45" s="166"/>
      <c r="F45" s="175"/>
      <c r="G45" s="167"/>
      <c r="H45" s="185"/>
      <c r="I45" s="185"/>
      <c r="J45" s="185"/>
      <c r="K45" s="178"/>
      <c r="L45" s="178"/>
      <c r="M45" s="176"/>
      <c r="N45" s="184"/>
      <c r="O45" s="184"/>
      <c r="P45" s="184"/>
      <c r="Q45" s="184"/>
      <c r="R45" s="178"/>
      <c r="S45" s="178"/>
      <c r="T45" s="178"/>
      <c r="U45" s="178"/>
    </row>
    <row r="46" spans="1:21" s="73" customFormat="1" ht="15" customHeight="1">
      <c r="A46" s="166"/>
      <c r="B46" s="166"/>
      <c r="C46" s="166"/>
      <c r="D46" s="166"/>
      <c r="E46" s="166"/>
      <c r="F46" s="175"/>
      <c r="G46" s="167"/>
      <c r="H46" s="185"/>
      <c r="I46" s="185"/>
      <c r="J46" s="185"/>
      <c r="K46" s="178"/>
      <c r="L46" s="178"/>
      <c r="M46" s="176"/>
      <c r="N46" s="176"/>
      <c r="O46" s="176"/>
      <c r="P46" s="176"/>
      <c r="Q46" s="176"/>
      <c r="R46" s="178"/>
      <c r="S46" s="178"/>
      <c r="T46" s="178"/>
      <c r="U46" s="178"/>
    </row>
    <row r="47" spans="1:21" s="73" customFormat="1" ht="15" customHeight="1">
      <c r="A47" s="168"/>
      <c r="B47" s="168"/>
      <c r="C47" s="168"/>
      <c r="D47" s="168"/>
      <c r="E47" s="168"/>
      <c r="F47" s="170" t="s">
        <v>122</v>
      </c>
      <c r="G47" s="168"/>
      <c r="H47" s="168"/>
      <c r="I47" s="169"/>
      <c r="J47" s="169"/>
      <c r="K47" s="169"/>
      <c r="L47" s="169"/>
      <c r="M47" s="183">
        <f>SUBTOTAL(9,M13:M45)</f>
        <v>3840159273</v>
      </c>
      <c r="N47" s="183">
        <f>SUBTOTAL(9,N13:N45)</f>
        <v>3840159273</v>
      </c>
      <c r="O47" s="183">
        <f>SUBTOTAL(9,O13:O45)</f>
        <v>1593058170.2800007</v>
      </c>
      <c r="P47" s="183">
        <f>SUBTOTAL(9,P13:P45)</f>
        <v>1582586668.8600008</v>
      </c>
      <c r="Q47" s="183">
        <f>SUBTOTAL(9,Q13:Q45)</f>
        <v>1568057833.8300009</v>
      </c>
      <c r="R47" s="179"/>
      <c r="S47" s="179"/>
      <c r="T47" s="180"/>
      <c r="U47" s="179"/>
    </row>
    <row r="48" spans="1:21" s="73" customFormat="1" ht="15" customHeight="1">
      <c r="A48" s="171"/>
      <c r="B48" s="171"/>
      <c r="C48" s="171"/>
      <c r="D48" s="171"/>
      <c r="E48" s="171"/>
      <c r="F48" s="171"/>
      <c r="G48" s="171"/>
      <c r="H48" s="171"/>
      <c r="I48" s="172"/>
      <c r="J48" s="172"/>
      <c r="K48" s="172"/>
      <c r="L48" s="172"/>
      <c r="M48" s="177"/>
      <c r="N48" s="177"/>
      <c r="O48" s="177"/>
      <c r="P48" s="177"/>
      <c r="Q48" s="177"/>
      <c r="R48" s="181"/>
      <c r="S48" s="181"/>
      <c r="T48" s="182"/>
      <c r="U48" s="181"/>
    </row>
    <row r="49" spans="1:6" ht="13.5">
      <c r="A49" s="33"/>
      <c r="B49" s="67"/>
      <c r="C49" s="33"/>
      <c r="D49" s="33"/>
      <c r="F49" s="33"/>
    </row>
    <row r="50" spans="2:15" ht="13.5">
      <c r="B50" s="34"/>
      <c r="C50" s="35"/>
      <c r="D50" s="35"/>
      <c r="N50" s="36"/>
      <c r="O50" s="36"/>
    </row>
    <row r="51" spans="2:15" ht="13.5">
      <c r="B51" s="37"/>
      <c r="C51" s="37"/>
      <c r="D51" s="37"/>
      <c r="N51" s="38"/>
      <c r="O51" s="38"/>
    </row>
  </sheetData>
  <sheetProtection/>
  <mergeCells count="15">
    <mergeCell ref="G6:G8"/>
    <mergeCell ref="H7:J7"/>
    <mergeCell ref="K7:L7"/>
    <mergeCell ref="M7:Q7"/>
    <mergeCell ref="R7:U7"/>
    <mergeCell ref="A1:U1"/>
    <mergeCell ref="A2:U2"/>
    <mergeCell ref="A4:U4"/>
    <mergeCell ref="A5:U5"/>
    <mergeCell ref="A6:A8"/>
    <mergeCell ref="B6:B8"/>
    <mergeCell ref="C6:C8"/>
    <mergeCell ref="D6:D8"/>
    <mergeCell ref="E6:E8"/>
    <mergeCell ref="F6:F8"/>
  </mergeCells>
  <printOptions horizontalCentered="1"/>
  <pageMargins left="0.3937007874015748" right="0.3937007874015748" top="1.1811023622047245" bottom="0.35433070866141736" header="0.1968503937007874" footer="0.1968503937007874"/>
  <pageSetup fitToHeight="0" fitToWidth="1" horizontalDpi="600" verticalDpi="600" orientation="landscape" scale="46" r:id="rId2"/>
  <headerFooter alignWithMargins="0">
    <oddHeader>&amp;C&amp;G</oddHeader>
    <oddFooter>&amp;R&amp;"Gotham Rounded Book,Normal"INFORME DE AVANCE TRIMESTRAL ENERO-JUNIO</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U23"/>
  <sheetViews>
    <sheetView showGridLines="0" zoomScaleSheetLayoutView="7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9.8515625" style="32" customWidth="1"/>
    <col min="8" max="8" width="8.7109375" style="32" bestFit="1" customWidth="1"/>
    <col min="9" max="9" width="12.7109375" style="32" customWidth="1"/>
    <col min="10" max="10" width="11.140625" style="32" bestFit="1" customWidth="1"/>
    <col min="11" max="12" width="6.7109375" style="32" customWidth="1"/>
    <col min="13" max="13" width="10.421875" style="32" bestFit="1" customWidth="1"/>
    <col min="14" max="14" width="13.28125" style="32" bestFit="1" customWidth="1"/>
    <col min="15" max="16" width="11.140625" style="32" bestFit="1" customWidth="1"/>
    <col min="17" max="17" width="8.14062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187</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67"/>
      <c r="H12" s="167"/>
      <c r="I12" s="167"/>
      <c r="J12" s="167"/>
      <c r="K12" s="167"/>
      <c r="L12" s="167"/>
      <c r="M12" s="176"/>
      <c r="N12" s="184"/>
      <c r="O12" s="184"/>
      <c r="P12" s="184"/>
      <c r="Q12" s="184"/>
      <c r="R12" s="178"/>
      <c r="S12" s="178"/>
      <c r="T12" s="178"/>
      <c r="U12" s="178"/>
    </row>
    <row r="13" spans="1:21" s="73" customFormat="1" ht="27.75" customHeight="1">
      <c r="A13" s="166"/>
      <c r="B13" s="166"/>
      <c r="C13" s="166"/>
      <c r="D13" s="166">
        <v>1</v>
      </c>
      <c r="E13" s="166"/>
      <c r="F13" s="175" t="s">
        <v>150</v>
      </c>
      <c r="G13" s="167"/>
      <c r="H13" s="167"/>
      <c r="I13" s="167"/>
      <c r="J13" s="167"/>
      <c r="K13" s="167"/>
      <c r="L13" s="167"/>
      <c r="M13" s="176"/>
      <c r="N13" s="184"/>
      <c r="O13" s="184"/>
      <c r="P13" s="184"/>
      <c r="Q13" s="184"/>
      <c r="R13" s="178"/>
      <c r="S13" s="178"/>
      <c r="T13" s="178"/>
      <c r="U13" s="178"/>
    </row>
    <row r="14" spans="1:21" s="73" customFormat="1" ht="30.75" customHeight="1">
      <c r="A14" s="166"/>
      <c r="B14" s="166"/>
      <c r="C14" s="166"/>
      <c r="D14" s="166"/>
      <c r="E14" s="166">
        <v>328</v>
      </c>
      <c r="F14" s="175" t="s">
        <v>151</v>
      </c>
      <c r="G14" s="167" t="s">
        <v>152</v>
      </c>
      <c r="H14" s="167"/>
      <c r="I14" s="167"/>
      <c r="J14" s="167"/>
      <c r="K14" s="167"/>
      <c r="L14" s="167"/>
      <c r="M14" s="176"/>
      <c r="N14" s="184">
        <v>439488.83</v>
      </c>
      <c r="O14" s="184">
        <v>439488.83</v>
      </c>
      <c r="P14" s="184">
        <v>439488.83</v>
      </c>
      <c r="Q14" s="184">
        <v>0</v>
      </c>
      <c r="R14" s="178"/>
      <c r="S14" s="178">
        <f>+O14/N14*100</f>
        <v>100</v>
      </c>
      <c r="T14" s="178"/>
      <c r="U14" s="178">
        <f>+P14/N14*100</f>
        <v>100</v>
      </c>
    </row>
    <row r="15" spans="1:21" s="73" customFormat="1" ht="15" customHeight="1">
      <c r="A15" s="166"/>
      <c r="B15" s="166"/>
      <c r="C15" s="166"/>
      <c r="D15" s="166"/>
      <c r="E15" s="166"/>
      <c r="F15" s="175"/>
      <c r="G15" s="167"/>
      <c r="H15" s="167"/>
      <c r="I15" s="167"/>
      <c r="J15" s="167"/>
      <c r="K15" s="167"/>
      <c r="L15" s="167"/>
      <c r="M15" s="176"/>
      <c r="N15" s="184"/>
      <c r="O15" s="184"/>
      <c r="P15" s="184"/>
      <c r="Q15" s="184"/>
      <c r="R15" s="178"/>
      <c r="S15" s="178"/>
      <c r="T15" s="178"/>
      <c r="U15" s="178"/>
    </row>
    <row r="16" spans="1:21" s="73" customFormat="1" ht="15" customHeight="1">
      <c r="A16" s="166"/>
      <c r="B16" s="166"/>
      <c r="C16" s="166"/>
      <c r="D16" s="166">
        <v>2</v>
      </c>
      <c r="E16" s="166"/>
      <c r="F16" s="175"/>
      <c r="G16" s="167"/>
      <c r="H16" s="167"/>
      <c r="I16" s="167"/>
      <c r="J16" s="167"/>
      <c r="K16" s="167"/>
      <c r="L16" s="167"/>
      <c r="M16" s="176"/>
      <c r="N16" s="184"/>
      <c r="O16" s="184"/>
      <c r="P16" s="184"/>
      <c r="Q16" s="184"/>
      <c r="R16" s="178"/>
      <c r="S16" s="178"/>
      <c r="T16" s="178"/>
      <c r="U16" s="178"/>
    </row>
    <row r="17" spans="1:21" s="73" customFormat="1" ht="30" customHeight="1">
      <c r="A17" s="166"/>
      <c r="B17" s="166"/>
      <c r="C17" s="166"/>
      <c r="D17" s="166"/>
      <c r="E17" s="166">
        <v>320</v>
      </c>
      <c r="F17" s="175" t="s">
        <v>155</v>
      </c>
      <c r="G17" s="167" t="s">
        <v>156</v>
      </c>
      <c r="H17" s="167"/>
      <c r="I17" s="167"/>
      <c r="J17" s="167"/>
      <c r="K17" s="167"/>
      <c r="L17" s="167"/>
      <c r="M17" s="176"/>
      <c r="N17" s="184">
        <v>8980579.57</v>
      </c>
      <c r="O17" s="184">
        <v>330089.39</v>
      </c>
      <c r="P17" s="184">
        <v>330089.39</v>
      </c>
      <c r="Q17" s="184">
        <v>0</v>
      </c>
      <c r="R17" s="178"/>
      <c r="S17" s="178">
        <f>+O17/N17*100</f>
        <v>3.6755911734547437</v>
      </c>
      <c r="T17" s="178"/>
      <c r="U17" s="178">
        <f>+P17/N17*100</f>
        <v>3.6755911734547437</v>
      </c>
    </row>
    <row r="18" spans="1:21" s="73" customFormat="1" ht="15" customHeight="1">
      <c r="A18" s="166"/>
      <c r="B18" s="166"/>
      <c r="C18" s="166"/>
      <c r="D18" s="166"/>
      <c r="E18" s="166"/>
      <c r="F18" s="175"/>
      <c r="G18" s="167"/>
      <c r="H18" s="167"/>
      <c r="I18" s="167"/>
      <c r="J18" s="167"/>
      <c r="K18" s="167"/>
      <c r="L18" s="167"/>
      <c r="M18" s="176"/>
      <c r="N18" s="176"/>
      <c r="O18" s="176"/>
      <c r="P18" s="176"/>
      <c r="Q18" s="176"/>
      <c r="R18" s="178"/>
      <c r="S18" s="178"/>
      <c r="T18" s="178"/>
      <c r="U18" s="178"/>
    </row>
    <row r="19" spans="1:21" s="73" customFormat="1" ht="15" customHeight="1">
      <c r="A19" s="168"/>
      <c r="B19" s="168"/>
      <c r="C19" s="168"/>
      <c r="D19" s="168"/>
      <c r="E19" s="168"/>
      <c r="F19" s="170" t="s">
        <v>122</v>
      </c>
      <c r="G19" s="168"/>
      <c r="H19" s="168"/>
      <c r="I19" s="169"/>
      <c r="J19" s="169"/>
      <c r="K19" s="169"/>
      <c r="L19" s="169"/>
      <c r="M19" s="183">
        <f>SUBTOTAL(9,M12:M17)</f>
        <v>0</v>
      </c>
      <c r="N19" s="183">
        <f>SUBTOTAL(9,N12:N17)</f>
        <v>9420068.4</v>
      </c>
      <c r="O19" s="183">
        <f>SUBTOTAL(9,O12:O17)</f>
        <v>769578.22</v>
      </c>
      <c r="P19" s="183">
        <f>SUBTOTAL(9,P12:P17)</f>
        <v>769578.22</v>
      </c>
      <c r="Q19" s="183">
        <f>SUBTOTAL(9,Q12:Q17)</f>
        <v>0</v>
      </c>
      <c r="R19" s="179"/>
      <c r="S19" s="179"/>
      <c r="T19" s="180"/>
      <c r="U19" s="179"/>
    </row>
    <row r="20" spans="1:21" s="73" customFormat="1" ht="15" customHeight="1">
      <c r="A20" s="171"/>
      <c r="B20" s="171"/>
      <c r="C20" s="171"/>
      <c r="D20" s="171"/>
      <c r="E20" s="171"/>
      <c r="F20" s="171"/>
      <c r="G20" s="171"/>
      <c r="H20" s="171"/>
      <c r="I20" s="172"/>
      <c r="J20" s="172"/>
      <c r="K20" s="172"/>
      <c r="L20" s="172"/>
      <c r="M20" s="177"/>
      <c r="N20" s="177"/>
      <c r="O20" s="177"/>
      <c r="P20" s="177"/>
      <c r="Q20" s="177"/>
      <c r="R20" s="181"/>
      <c r="S20" s="181"/>
      <c r="T20" s="182"/>
      <c r="U20" s="181"/>
    </row>
    <row r="21" spans="1:6" ht="13.5">
      <c r="A21" s="33"/>
      <c r="B21" s="67"/>
      <c r="C21" s="33"/>
      <c r="D21" s="33"/>
      <c r="F21" s="33"/>
    </row>
    <row r="22" spans="2:15" ht="13.5">
      <c r="B22" s="34"/>
      <c r="C22" s="35"/>
      <c r="D22" s="35"/>
      <c r="N22" s="36"/>
      <c r="O22" s="36"/>
    </row>
    <row r="23" spans="2:15" ht="13.5">
      <c r="B23" s="37"/>
      <c r="C23" s="37"/>
      <c r="D23" s="37"/>
      <c r="N23" s="38"/>
      <c r="O23"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3779527559055118" bottom="0.35433070866141736" header="0.1968503937007874" footer="0.1968503937007874"/>
  <pageSetup fitToHeight="0" fitToWidth="1" horizontalDpi="600" verticalDpi="600" orientation="landscape" scale="54" r:id="rId2"/>
  <headerFooter alignWithMargins="0">
    <oddHeader>&amp;C&amp;G</oddHeader>
    <oddFooter>&amp;R&amp;"Gotham Rounded Book,Normal"INFORME DE AVANCE TRIMESTRAL ENERO-JUNIO</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U20"/>
  <sheetViews>
    <sheetView showGridLines="0" zoomScaleSheetLayoutView="7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3.421875" style="32" customWidth="1"/>
    <col min="10" max="10" width="11.140625" style="32" bestFit="1" customWidth="1"/>
    <col min="11" max="12" width="6.7109375" style="32" customWidth="1"/>
    <col min="13" max="13" width="10.421875" style="32" bestFit="1" customWidth="1"/>
    <col min="14" max="14" width="11.421875" style="32" bestFit="1" customWidth="1"/>
    <col min="15" max="15" width="11.140625" style="32" bestFit="1" customWidth="1"/>
    <col min="16" max="16" width="10.140625" style="32" bestFit="1" customWidth="1"/>
    <col min="17" max="17" width="9.710937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188</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24" customHeight="1">
      <c r="A13" s="166"/>
      <c r="B13" s="166"/>
      <c r="C13" s="166"/>
      <c r="D13" s="166">
        <v>3</v>
      </c>
      <c r="E13" s="166"/>
      <c r="F13" s="175" t="s">
        <v>165</v>
      </c>
      <c r="G13" s="186"/>
      <c r="H13" s="185"/>
      <c r="I13" s="185"/>
      <c r="J13" s="185"/>
      <c r="K13" s="178"/>
      <c r="L13" s="178"/>
      <c r="M13" s="184"/>
      <c r="N13" s="184"/>
      <c r="O13" s="184"/>
      <c r="P13" s="184"/>
      <c r="Q13" s="184"/>
      <c r="R13" s="178"/>
      <c r="S13" s="178"/>
      <c r="T13" s="178"/>
      <c r="U13" s="178"/>
    </row>
    <row r="14" spans="1:21" s="73" customFormat="1" ht="27" customHeight="1">
      <c r="A14" s="166"/>
      <c r="B14" s="166"/>
      <c r="C14" s="166"/>
      <c r="D14" s="166"/>
      <c r="E14" s="166">
        <v>326</v>
      </c>
      <c r="F14" s="175" t="s">
        <v>166</v>
      </c>
      <c r="G14" s="186" t="s">
        <v>167</v>
      </c>
      <c r="H14" s="185"/>
      <c r="I14" s="185"/>
      <c r="J14" s="185"/>
      <c r="K14" s="178"/>
      <c r="L14" s="178"/>
      <c r="M14" s="184"/>
      <c r="N14" s="184">
        <v>49682.42</v>
      </c>
      <c r="O14" s="184">
        <v>49682.41</v>
      </c>
      <c r="P14" s="184">
        <v>49682.42</v>
      </c>
      <c r="Q14" s="184">
        <v>49682.41</v>
      </c>
      <c r="R14" s="178"/>
      <c r="S14" s="178">
        <f>+O14/N14*100</f>
        <v>99.999979872156</v>
      </c>
      <c r="T14" s="178"/>
      <c r="U14" s="178">
        <f>+P14/N14*100</f>
        <v>100</v>
      </c>
    </row>
    <row r="15" spans="1:21" s="73" customFormat="1" ht="15" customHeight="1">
      <c r="A15" s="166"/>
      <c r="B15" s="166"/>
      <c r="C15" s="166"/>
      <c r="D15" s="166"/>
      <c r="E15" s="166"/>
      <c r="F15" s="175"/>
      <c r="G15" s="167"/>
      <c r="H15" s="185"/>
      <c r="I15" s="185"/>
      <c r="J15" s="185"/>
      <c r="K15" s="178"/>
      <c r="L15" s="178"/>
      <c r="M15" s="176"/>
      <c r="N15" s="176"/>
      <c r="O15" s="176"/>
      <c r="P15" s="176"/>
      <c r="Q15" s="176"/>
      <c r="R15" s="178"/>
      <c r="S15" s="178"/>
      <c r="T15" s="178"/>
      <c r="U15" s="178"/>
    </row>
    <row r="16" spans="1:21" s="73" customFormat="1" ht="15" customHeight="1">
      <c r="A16" s="168"/>
      <c r="B16" s="168"/>
      <c r="C16" s="168"/>
      <c r="D16" s="168"/>
      <c r="E16" s="168"/>
      <c r="F16" s="170" t="s">
        <v>122</v>
      </c>
      <c r="G16" s="168"/>
      <c r="H16" s="168"/>
      <c r="I16" s="169"/>
      <c r="J16" s="169"/>
      <c r="K16" s="169"/>
      <c r="L16" s="169"/>
      <c r="M16" s="183">
        <f>SUBTOTAL(9,M12:M14)</f>
        <v>0</v>
      </c>
      <c r="N16" s="183">
        <f>SUBTOTAL(9,N12:N14)</f>
        <v>49682.42</v>
      </c>
      <c r="O16" s="183">
        <f>SUBTOTAL(9,O12:O14)</f>
        <v>49682.41</v>
      </c>
      <c r="P16" s="183">
        <f>SUBTOTAL(9,P12:P14)</f>
        <v>49682.42</v>
      </c>
      <c r="Q16" s="183">
        <f>SUBTOTAL(9,Q12:Q14)</f>
        <v>49682.41</v>
      </c>
      <c r="R16" s="179"/>
      <c r="S16" s="179"/>
      <c r="T16" s="180"/>
      <c r="U16" s="179"/>
    </row>
    <row r="17" spans="1:21" s="73" customFormat="1" ht="15" customHeight="1">
      <c r="A17" s="171"/>
      <c r="B17" s="171"/>
      <c r="C17" s="171"/>
      <c r="D17" s="171"/>
      <c r="E17" s="171"/>
      <c r="F17" s="171"/>
      <c r="G17" s="171"/>
      <c r="H17" s="171"/>
      <c r="I17" s="172"/>
      <c r="J17" s="172"/>
      <c r="K17" s="172"/>
      <c r="L17" s="172"/>
      <c r="M17" s="177"/>
      <c r="N17" s="177"/>
      <c r="O17" s="177"/>
      <c r="P17" s="177"/>
      <c r="Q17" s="177"/>
      <c r="R17" s="181"/>
      <c r="S17" s="181"/>
      <c r="T17" s="182"/>
      <c r="U17" s="181"/>
    </row>
    <row r="18" spans="1:6" ht="13.5">
      <c r="A18" s="33"/>
      <c r="B18" s="67"/>
      <c r="C18" s="33"/>
      <c r="D18" s="33"/>
      <c r="F18" s="33"/>
    </row>
    <row r="19" spans="2:15" ht="13.5">
      <c r="B19" s="34"/>
      <c r="C19" s="35"/>
      <c r="D19" s="35"/>
      <c r="N19" s="36"/>
      <c r="O19" s="36"/>
    </row>
    <row r="20" spans="2:15" ht="13.5">
      <c r="B20" s="37"/>
      <c r="C20" s="37"/>
      <c r="D20" s="37"/>
      <c r="N20" s="38"/>
      <c r="O20"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3779527559055118" bottom="0.35433070866141736" header="0.1968503937007874" footer="0.1968503937007874"/>
  <pageSetup fitToHeight="0" fitToWidth="1" horizontalDpi="600" verticalDpi="600" orientation="landscape" scale="53" r:id="rId2"/>
  <headerFooter alignWithMargins="0">
    <oddHeader>&amp;C&amp;G</oddHeader>
    <oddFooter>&amp;R&amp;"Gotham Rounded Book,Normal"INFORME DE AVANCE TRIMESTRAL ENERO-JUNIO</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U27"/>
  <sheetViews>
    <sheetView showGridLines="0" zoomScaleSheetLayoutView="100" zoomScalePageLayoutView="0" workbookViewId="0" topLeftCell="A1">
      <selection activeCell="A1" sqref="A1:U1"/>
    </sheetView>
  </sheetViews>
  <sheetFormatPr defaultColWidth="11.421875" defaultRowHeight="12.75" zeroHeight="1"/>
  <cols>
    <col min="1" max="1" width="3.8515625" style="32" customWidth="1"/>
    <col min="2" max="4" width="3.140625" style="32" customWidth="1"/>
    <col min="5" max="5" width="5.140625" style="32" bestFit="1" customWidth="1"/>
    <col min="6" max="6" width="29.140625" style="32" customWidth="1"/>
    <col min="7" max="7" width="12.00390625" style="32" customWidth="1"/>
    <col min="8" max="8" width="8.7109375" style="32" bestFit="1" customWidth="1"/>
    <col min="9" max="9" width="12.7109375" style="32" customWidth="1"/>
    <col min="10" max="10" width="11.140625" style="32" bestFit="1" customWidth="1"/>
    <col min="11" max="12" width="6.7109375" style="32" customWidth="1"/>
    <col min="13" max="13" width="10.57421875" style="32" bestFit="1" customWidth="1"/>
    <col min="14" max="14" width="15.28125" style="32" bestFit="1" customWidth="1"/>
    <col min="15" max="15" width="14.8515625" style="32" bestFit="1" customWidth="1"/>
    <col min="16" max="16" width="14.57421875" style="32" bestFit="1" customWidth="1"/>
    <col min="17" max="17" width="15.28125" style="32" bestFit="1" customWidth="1"/>
    <col min="18" max="21" width="6.7109375" style="32" customWidth="1"/>
    <col min="22" max="22" width="11.421875" style="32" customWidth="1"/>
    <col min="23" max="16384" width="0" style="32" hidden="1" customWidth="1"/>
  </cols>
  <sheetData>
    <row r="1" spans="1:21" ht="24.75" customHeight="1">
      <c r="A1" s="324" t="s">
        <v>69</v>
      </c>
      <c r="B1" s="325"/>
      <c r="C1" s="325"/>
      <c r="D1" s="325"/>
      <c r="E1" s="325"/>
      <c r="F1" s="325"/>
      <c r="G1" s="325"/>
      <c r="H1" s="325"/>
      <c r="I1" s="325"/>
      <c r="J1" s="325"/>
      <c r="K1" s="325"/>
      <c r="L1" s="325"/>
      <c r="M1" s="325"/>
      <c r="N1" s="325"/>
      <c r="O1" s="325"/>
      <c r="P1" s="325"/>
      <c r="Q1" s="325"/>
      <c r="R1" s="325"/>
      <c r="S1" s="325"/>
      <c r="T1" s="325"/>
      <c r="U1" s="326"/>
    </row>
    <row r="2" spans="1:21" ht="39.75" customHeight="1">
      <c r="A2" s="327" t="s">
        <v>203</v>
      </c>
      <c r="B2" s="328"/>
      <c r="C2" s="328"/>
      <c r="D2" s="328"/>
      <c r="E2" s="328"/>
      <c r="F2" s="328"/>
      <c r="G2" s="328"/>
      <c r="H2" s="328"/>
      <c r="I2" s="328"/>
      <c r="J2" s="328"/>
      <c r="K2" s="328"/>
      <c r="L2" s="328"/>
      <c r="M2" s="328"/>
      <c r="N2" s="328"/>
      <c r="O2" s="328"/>
      <c r="P2" s="328"/>
      <c r="Q2" s="328"/>
      <c r="R2" s="328"/>
      <c r="S2" s="328"/>
      <c r="T2" s="328"/>
      <c r="U2" s="329"/>
    </row>
    <row r="3" ht="6" customHeight="1">
      <c r="U3" s="84"/>
    </row>
    <row r="4" spans="1:21" ht="19.5" customHeight="1">
      <c r="A4" s="278" t="str">
        <f>+'ECG-1'!A3:I3</f>
        <v>UNIDAD RESPONSABLE DEL GASTO: 26 PD SP  SERVICIOS DE SALUD PÚBLICA DEL DISTRITO FEDERAL</v>
      </c>
      <c r="B4" s="308"/>
      <c r="C4" s="308"/>
      <c r="D4" s="308"/>
      <c r="E4" s="308"/>
      <c r="F4" s="308"/>
      <c r="G4" s="308"/>
      <c r="H4" s="308"/>
      <c r="I4" s="308"/>
      <c r="J4" s="308"/>
      <c r="K4" s="308"/>
      <c r="L4" s="308"/>
      <c r="M4" s="308"/>
      <c r="N4" s="308"/>
      <c r="O4" s="308"/>
      <c r="P4" s="308"/>
      <c r="Q4" s="308"/>
      <c r="R4" s="308"/>
      <c r="S4" s="308"/>
      <c r="T4" s="308"/>
      <c r="U4" s="309"/>
    </row>
    <row r="5" spans="1:21" ht="19.5" customHeight="1">
      <c r="A5" s="310" t="str">
        <f>+'ECG-1'!A4:I4</f>
        <v>PERÍODO: ENERO - JUNIO 2015</v>
      </c>
      <c r="B5" s="311"/>
      <c r="C5" s="311"/>
      <c r="D5" s="311"/>
      <c r="E5" s="311"/>
      <c r="F5" s="311"/>
      <c r="G5" s="311"/>
      <c r="H5" s="311"/>
      <c r="I5" s="311"/>
      <c r="J5" s="311"/>
      <c r="K5" s="311"/>
      <c r="L5" s="311"/>
      <c r="M5" s="311"/>
      <c r="N5" s="311"/>
      <c r="O5" s="311"/>
      <c r="P5" s="311"/>
      <c r="Q5" s="311"/>
      <c r="R5" s="311"/>
      <c r="S5" s="311"/>
      <c r="T5" s="311"/>
      <c r="U5" s="312"/>
    </row>
    <row r="6" spans="1:21" ht="15" customHeight="1">
      <c r="A6" s="313" t="s">
        <v>65</v>
      </c>
      <c r="B6" s="305" t="s">
        <v>30</v>
      </c>
      <c r="C6" s="305" t="s">
        <v>27</v>
      </c>
      <c r="D6" s="305" t="s">
        <v>28</v>
      </c>
      <c r="E6" s="305" t="s">
        <v>0</v>
      </c>
      <c r="F6" s="305" t="s">
        <v>1</v>
      </c>
      <c r="G6" s="305" t="s">
        <v>18</v>
      </c>
      <c r="H6" s="101" t="s">
        <v>3</v>
      </c>
      <c r="I6" s="101"/>
      <c r="J6" s="101"/>
      <c r="K6" s="101"/>
      <c r="L6" s="101"/>
      <c r="M6" s="101"/>
      <c r="N6" s="101"/>
      <c r="O6" s="101"/>
      <c r="P6" s="101"/>
      <c r="Q6" s="101"/>
      <c r="R6" s="101"/>
      <c r="S6" s="101"/>
      <c r="T6" s="101"/>
      <c r="U6" s="102"/>
    </row>
    <row r="7" spans="1:21" ht="15" customHeight="1">
      <c r="A7" s="314"/>
      <c r="B7" s="306"/>
      <c r="C7" s="306"/>
      <c r="D7" s="306"/>
      <c r="E7" s="306"/>
      <c r="F7" s="306"/>
      <c r="G7" s="306"/>
      <c r="H7" s="316" t="s">
        <v>2</v>
      </c>
      <c r="I7" s="317"/>
      <c r="J7" s="318"/>
      <c r="K7" s="319" t="s">
        <v>34</v>
      </c>
      <c r="L7" s="320"/>
      <c r="M7" s="316" t="s">
        <v>76</v>
      </c>
      <c r="N7" s="317"/>
      <c r="O7" s="317"/>
      <c r="P7" s="317"/>
      <c r="Q7" s="318"/>
      <c r="R7" s="321" t="s">
        <v>34</v>
      </c>
      <c r="S7" s="322"/>
      <c r="T7" s="322"/>
      <c r="U7" s="323"/>
    </row>
    <row r="8" spans="1:21" ht="33" customHeight="1">
      <c r="A8" s="315"/>
      <c r="B8" s="307"/>
      <c r="C8" s="307"/>
      <c r="D8" s="307"/>
      <c r="E8" s="307"/>
      <c r="F8" s="307"/>
      <c r="G8" s="307"/>
      <c r="H8" s="103" t="s">
        <v>108</v>
      </c>
      <c r="I8" s="103" t="s">
        <v>114</v>
      </c>
      <c r="J8" s="103" t="s">
        <v>33</v>
      </c>
      <c r="K8" s="104" t="s">
        <v>35</v>
      </c>
      <c r="L8" s="104" t="s">
        <v>36</v>
      </c>
      <c r="M8" s="103" t="s">
        <v>100</v>
      </c>
      <c r="N8" s="103" t="s">
        <v>99</v>
      </c>
      <c r="O8" s="103" t="s">
        <v>37</v>
      </c>
      <c r="P8" s="103" t="s">
        <v>38</v>
      </c>
      <c r="Q8" s="103" t="s">
        <v>89</v>
      </c>
      <c r="R8" s="104" t="s">
        <v>90</v>
      </c>
      <c r="S8" s="104" t="s">
        <v>91</v>
      </c>
      <c r="T8" s="104" t="s">
        <v>92</v>
      </c>
      <c r="U8" s="104" t="s">
        <v>93</v>
      </c>
    </row>
    <row r="9" spans="1:21" s="73" customFormat="1" ht="15" customHeight="1">
      <c r="A9" s="165"/>
      <c r="B9" s="165"/>
      <c r="C9" s="166"/>
      <c r="D9" s="166"/>
      <c r="E9" s="166"/>
      <c r="F9" s="173"/>
      <c r="G9" s="167"/>
      <c r="H9" s="167"/>
      <c r="I9" s="167"/>
      <c r="J9" s="167"/>
      <c r="K9" s="167"/>
      <c r="L9" s="167"/>
      <c r="M9" s="176"/>
      <c r="N9" s="176"/>
      <c r="O9" s="176"/>
      <c r="P9" s="176"/>
      <c r="Q9" s="176"/>
      <c r="R9" s="167"/>
      <c r="S9" s="167"/>
      <c r="T9" s="167"/>
      <c r="U9" s="167"/>
    </row>
    <row r="10" spans="1:21" s="73" customFormat="1" ht="28.5" customHeight="1">
      <c r="A10" s="166">
        <v>1</v>
      </c>
      <c r="B10" s="166"/>
      <c r="C10" s="166"/>
      <c r="D10" s="166"/>
      <c r="E10" s="166"/>
      <c r="F10" s="174" t="s">
        <v>141</v>
      </c>
      <c r="H10" s="167"/>
      <c r="I10" s="167"/>
      <c r="J10" s="167"/>
      <c r="K10" s="167"/>
      <c r="L10" s="167"/>
      <c r="M10" s="176"/>
      <c r="N10" s="176"/>
      <c r="O10" s="176"/>
      <c r="P10" s="176"/>
      <c r="Q10" s="176"/>
      <c r="R10" s="178"/>
      <c r="S10" s="178"/>
      <c r="T10" s="178"/>
      <c r="U10" s="178"/>
    </row>
    <row r="11" spans="1:21" s="73" customFormat="1" ht="15" customHeight="1">
      <c r="A11" s="166"/>
      <c r="B11" s="166">
        <v>2</v>
      </c>
      <c r="C11" s="166"/>
      <c r="D11" s="166"/>
      <c r="E11" s="166"/>
      <c r="F11" s="174" t="s">
        <v>142</v>
      </c>
      <c r="H11" s="167"/>
      <c r="I11" s="167"/>
      <c r="J11" s="167"/>
      <c r="K11" s="167"/>
      <c r="L11" s="167"/>
      <c r="M11" s="176"/>
      <c r="N11" s="176"/>
      <c r="O11" s="176"/>
      <c r="P11" s="176"/>
      <c r="Q11" s="176"/>
      <c r="R11" s="178"/>
      <c r="S11" s="178"/>
      <c r="T11" s="178"/>
      <c r="U11" s="178"/>
    </row>
    <row r="12" spans="1:21" s="73" customFormat="1" ht="15" customHeight="1">
      <c r="A12" s="166"/>
      <c r="B12" s="166"/>
      <c r="C12" s="166">
        <v>3</v>
      </c>
      <c r="D12" s="166"/>
      <c r="E12" s="166"/>
      <c r="F12" s="175" t="s">
        <v>149</v>
      </c>
      <c r="G12" s="186"/>
      <c r="H12" s="185"/>
      <c r="I12" s="185"/>
      <c r="J12" s="185"/>
      <c r="K12" s="178"/>
      <c r="L12" s="178"/>
      <c r="M12" s="184"/>
      <c r="N12" s="184"/>
      <c r="O12" s="184"/>
      <c r="P12" s="184"/>
      <c r="Q12" s="184"/>
      <c r="R12" s="178"/>
      <c r="S12" s="178"/>
      <c r="T12" s="178"/>
      <c r="U12" s="178"/>
    </row>
    <row r="13" spans="1:21" s="73" customFormat="1" ht="27.75" customHeight="1">
      <c r="A13" s="166"/>
      <c r="B13" s="166"/>
      <c r="C13" s="166"/>
      <c r="D13" s="166">
        <v>1</v>
      </c>
      <c r="E13" s="166"/>
      <c r="F13" s="175" t="s">
        <v>150</v>
      </c>
      <c r="G13" s="186"/>
      <c r="H13" s="185"/>
      <c r="I13" s="185"/>
      <c r="J13" s="185"/>
      <c r="K13" s="178"/>
      <c r="L13" s="178"/>
      <c r="M13" s="184"/>
      <c r="N13" s="184"/>
      <c r="O13" s="184"/>
      <c r="P13" s="184"/>
      <c r="Q13" s="184"/>
      <c r="R13" s="178"/>
      <c r="S13" s="178"/>
      <c r="T13" s="178"/>
      <c r="U13" s="178"/>
    </row>
    <row r="14" spans="1:21" s="73" customFormat="1" ht="15" customHeight="1">
      <c r="A14" s="166"/>
      <c r="B14" s="166"/>
      <c r="C14" s="166"/>
      <c r="D14" s="166"/>
      <c r="E14" s="166">
        <v>331</v>
      </c>
      <c r="F14" s="175" t="s">
        <v>153</v>
      </c>
      <c r="G14" s="186" t="s">
        <v>148</v>
      </c>
      <c r="H14" s="185"/>
      <c r="I14" s="185"/>
      <c r="J14" s="185"/>
      <c r="K14" s="178"/>
      <c r="L14" s="178"/>
      <c r="M14" s="184"/>
      <c r="N14" s="184">
        <v>2189560.65</v>
      </c>
      <c r="O14" s="184">
        <v>1218400.78</v>
      </c>
      <c r="P14" s="184">
        <v>1218400.78</v>
      </c>
      <c r="Q14" s="184">
        <v>1218400.78</v>
      </c>
      <c r="R14" s="178"/>
      <c r="S14" s="178">
        <f>+O14/N14*100</f>
        <v>55.645902295513025</v>
      </c>
      <c r="T14" s="178"/>
      <c r="U14" s="178">
        <f>+P14/N14*100</f>
        <v>55.645902295513025</v>
      </c>
    </row>
    <row r="15" spans="1:21" s="73" customFormat="1" ht="15" customHeight="1">
      <c r="A15" s="166"/>
      <c r="B15" s="166"/>
      <c r="C15" s="166"/>
      <c r="D15" s="166"/>
      <c r="E15" s="166"/>
      <c r="F15" s="175"/>
      <c r="G15" s="186"/>
      <c r="H15" s="185"/>
      <c r="I15" s="185"/>
      <c r="J15" s="185"/>
      <c r="K15" s="178"/>
      <c r="L15" s="178"/>
      <c r="M15" s="184"/>
      <c r="N15" s="184"/>
      <c r="O15" s="184"/>
      <c r="P15" s="184"/>
      <c r="Q15" s="184"/>
      <c r="R15" s="178"/>
      <c r="S15" s="178"/>
      <c r="T15" s="178"/>
      <c r="U15" s="178"/>
    </row>
    <row r="16" spans="1:21" s="73" customFormat="1" ht="15" customHeight="1">
      <c r="A16" s="166"/>
      <c r="B16" s="166"/>
      <c r="C16" s="166"/>
      <c r="D16" s="166">
        <v>2</v>
      </c>
      <c r="E16" s="166"/>
      <c r="F16" s="175"/>
      <c r="G16" s="186"/>
      <c r="H16" s="185"/>
      <c r="I16" s="185"/>
      <c r="J16" s="185"/>
      <c r="K16" s="178"/>
      <c r="L16" s="178"/>
      <c r="M16" s="184"/>
      <c r="N16" s="184"/>
      <c r="O16" s="184"/>
      <c r="P16" s="184"/>
      <c r="Q16" s="184"/>
      <c r="R16" s="178"/>
      <c r="S16" s="178"/>
      <c r="T16" s="178"/>
      <c r="U16" s="178"/>
    </row>
    <row r="17" spans="1:21" s="73" customFormat="1" ht="30" customHeight="1">
      <c r="A17" s="166"/>
      <c r="B17" s="166"/>
      <c r="C17" s="166"/>
      <c r="D17" s="166"/>
      <c r="E17" s="166">
        <v>320</v>
      </c>
      <c r="F17" s="175" t="s">
        <v>155</v>
      </c>
      <c r="G17" s="186" t="s">
        <v>156</v>
      </c>
      <c r="H17" s="185"/>
      <c r="I17" s="185"/>
      <c r="J17" s="185"/>
      <c r="K17" s="178"/>
      <c r="L17" s="178"/>
      <c r="M17" s="184"/>
      <c r="N17" s="184">
        <v>64487114.96</v>
      </c>
      <c r="O17" s="184">
        <v>19899115.839999996</v>
      </c>
      <c r="P17" s="184">
        <v>19875173.439999998</v>
      </c>
      <c r="Q17" s="184">
        <v>17136803.040000003</v>
      </c>
      <c r="R17" s="178"/>
      <c r="S17" s="178">
        <f>+O17/N17*100</f>
        <v>30.857506731915358</v>
      </c>
      <c r="T17" s="178"/>
      <c r="U17" s="178">
        <f>+P17/N17*100</f>
        <v>30.820379315043244</v>
      </c>
    </row>
    <row r="18" spans="1:21" s="73" customFormat="1" ht="15" customHeight="1">
      <c r="A18" s="166"/>
      <c r="B18" s="166"/>
      <c r="C18" s="166"/>
      <c r="D18" s="166"/>
      <c r="E18" s="166"/>
      <c r="F18" s="175"/>
      <c r="G18" s="186"/>
      <c r="H18" s="185"/>
      <c r="I18" s="185"/>
      <c r="J18" s="185"/>
      <c r="K18" s="178"/>
      <c r="L18" s="178"/>
      <c r="M18" s="184"/>
      <c r="N18" s="184"/>
      <c r="O18" s="184"/>
      <c r="P18" s="184"/>
      <c r="Q18" s="184"/>
      <c r="R18" s="178"/>
      <c r="S18" s="178"/>
      <c r="T18" s="178"/>
      <c r="U18" s="178"/>
    </row>
    <row r="19" spans="1:21" s="73" customFormat="1" ht="24" customHeight="1">
      <c r="A19" s="166"/>
      <c r="B19" s="166"/>
      <c r="C19" s="166"/>
      <c r="D19" s="166">
        <v>3</v>
      </c>
      <c r="E19" s="166"/>
      <c r="F19" s="175" t="s">
        <v>165</v>
      </c>
      <c r="G19" s="186"/>
      <c r="H19" s="185"/>
      <c r="I19" s="185"/>
      <c r="J19" s="185"/>
      <c r="K19" s="178"/>
      <c r="L19" s="178"/>
      <c r="M19" s="184"/>
      <c r="N19" s="184"/>
      <c r="O19" s="184"/>
      <c r="P19" s="184"/>
      <c r="Q19" s="184"/>
      <c r="R19" s="178"/>
      <c r="S19" s="178"/>
      <c r="T19" s="178"/>
      <c r="U19" s="178"/>
    </row>
    <row r="20" spans="1:21" s="73" customFormat="1" ht="27" customHeight="1">
      <c r="A20" s="166"/>
      <c r="B20" s="166"/>
      <c r="C20" s="166"/>
      <c r="D20" s="166"/>
      <c r="E20" s="166">
        <v>326</v>
      </c>
      <c r="F20" s="175" t="s">
        <v>166</v>
      </c>
      <c r="G20" s="186" t="s">
        <v>167</v>
      </c>
      <c r="H20" s="185"/>
      <c r="I20" s="185"/>
      <c r="J20" s="185"/>
      <c r="K20" s="178"/>
      <c r="L20" s="178"/>
      <c r="M20" s="184"/>
      <c r="N20" s="184">
        <v>9017335.24</v>
      </c>
      <c r="O20" s="184">
        <v>2298335.52</v>
      </c>
      <c r="P20" s="184">
        <v>2298335.52</v>
      </c>
      <c r="Q20" s="184">
        <v>2295683.7600000002</v>
      </c>
      <c r="R20" s="178"/>
      <c r="S20" s="178">
        <f>+O20/N20*100</f>
        <v>25.4879679952988</v>
      </c>
      <c r="T20" s="178"/>
      <c r="U20" s="178">
        <f>+P20/N20*100</f>
        <v>25.4879679952988</v>
      </c>
    </row>
    <row r="21" spans="1:21" s="73" customFormat="1" ht="37.5" customHeight="1">
      <c r="A21" s="166"/>
      <c r="B21" s="166"/>
      <c r="C21" s="166"/>
      <c r="D21" s="166"/>
      <c r="E21" s="166">
        <v>327</v>
      </c>
      <c r="F21" s="175" t="s">
        <v>168</v>
      </c>
      <c r="G21" s="186" t="s">
        <v>169</v>
      </c>
      <c r="H21" s="185"/>
      <c r="I21" s="185"/>
      <c r="J21" s="185"/>
      <c r="K21" s="178"/>
      <c r="L21" s="178"/>
      <c r="M21" s="184"/>
      <c r="N21" s="184">
        <v>2930495.74</v>
      </c>
      <c r="O21" s="184">
        <v>1865561.35</v>
      </c>
      <c r="P21" s="184">
        <v>1865561.35</v>
      </c>
      <c r="Q21" s="184">
        <v>1865561.35</v>
      </c>
      <c r="R21" s="178"/>
      <c r="S21" s="178">
        <f>+O21/N21*100</f>
        <v>63.66026486699482</v>
      </c>
      <c r="T21" s="178"/>
      <c r="U21" s="178">
        <f>+P21/N21*100</f>
        <v>63.66026486699482</v>
      </c>
    </row>
    <row r="22" spans="1:21" s="73" customFormat="1" ht="15" customHeight="1">
      <c r="A22" s="166"/>
      <c r="B22" s="166"/>
      <c r="C22" s="166"/>
      <c r="D22" s="166"/>
      <c r="E22" s="166"/>
      <c r="F22" s="175"/>
      <c r="G22" s="167"/>
      <c r="H22" s="185"/>
      <c r="I22" s="185"/>
      <c r="J22" s="185"/>
      <c r="K22" s="178"/>
      <c r="L22" s="178"/>
      <c r="M22" s="176"/>
      <c r="N22" s="176"/>
      <c r="O22" s="176"/>
      <c r="P22" s="176"/>
      <c r="Q22" s="176"/>
      <c r="R22" s="178"/>
      <c r="S22" s="178"/>
      <c r="T22" s="178"/>
      <c r="U22" s="178"/>
    </row>
    <row r="23" spans="1:21" s="73" customFormat="1" ht="15" customHeight="1">
      <c r="A23" s="168"/>
      <c r="B23" s="168"/>
      <c r="C23" s="168"/>
      <c r="D23" s="168"/>
      <c r="E23" s="168"/>
      <c r="F23" s="170" t="s">
        <v>122</v>
      </c>
      <c r="G23" s="168"/>
      <c r="H23" s="168"/>
      <c r="I23" s="169"/>
      <c r="J23" s="169"/>
      <c r="K23" s="169"/>
      <c r="L23" s="169"/>
      <c r="M23" s="183">
        <f>SUBTOTAL(9,M12:M21)</f>
        <v>0</v>
      </c>
      <c r="N23" s="183">
        <f>SUBTOTAL(9,N12:N21)</f>
        <v>78624506.58999999</v>
      </c>
      <c r="O23" s="183">
        <f>SUBTOTAL(9,O12:O21)</f>
        <v>25281413.49</v>
      </c>
      <c r="P23" s="183">
        <f>SUBTOTAL(9,P12:P21)</f>
        <v>25257471.09</v>
      </c>
      <c r="Q23" s="183">
        <f>SUBTOTAL(9,Q12:Q21)</f>
        <v>22516448.930000007</v>
      </c>
      <c r="R23" s="179"/>
      <c r="S23" s="179"/>
      <c r="T23" s="180"/>
      <c r="U23" s="179"/>
    </row>
    <row r="24" spans="1:21" s="73" customFormat="1" ht="15" customHeight="1">
      <c r="A24" s="171"/>
      <c r="B24" s="171"/>
      <c r="C24" s="171"/>
      <c r="D24" s="171"/>
      <c r="E24" s="171"/>
      <c r="F24" s="171"/>
      <c r="G24" s="171"/>
      <c r="H24" s="171"/>
      <c r="I24" s="172"/>
      <c r="J24" s="172"/>
      <c r="K24" s="172"/>
      <c r="L24" s="172"/>
      <c r="M24" s="177"/>
      <c r="N24" s="177"/>
      <c r="O24" s="177"/>
      <c r="P24" s="177"/>
      <c r="Q24" s="177"/>
      <c r="R24" s="181"/>
      <c r="S24" s="181"/>
      <c r="T24" s="182"/>
      <c r="U24" s="181"/>
    </row>
    <row r="25" spans="1:6" ht="13.5">
      <c r="A25" s="33"/>
      <c r="B25" s="67"/>
      <c r="C25" s="33"/>
      <c r="D25" s="33"/>
      <c r="F25" s="33"/>
    </row>
    <row r="26" spans="2:15" ht="13.5">
      <c r="B26" s="34"/>
      <c r="C26" s="35"/>
      <c r="D26" s="35"/>
      <c r="N26" s="36"/>
      <c r="O26" s="36"/>
    </row>
    <row r="27" spans="2:15" ht="13.5">
      <c r="B27" s="37"/>
      <c r="C27" s="37"/>
      <c r="D27" s="37"/>
      <c r="N27" s="38"/>
      <c r="O27" s="38"/>
    </row>
  </sheetData>
  <sheetProtection/>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 right="0.3937007874015748" top="1.299212598425197" bottom="0.35433070866141736" header="0.1968503937007874" footer="0.1968503937007874"/>
  <pageSetup fitToHeight="0" fitToWidth="1" horizontalDpi="600" verticalDpi="600" orientation="landscape" scale="49" r:id="rId2"/>
  <headerFooter alignWithMargins="0">
    <oddHeader>&amp;C&amp;G</oddHeader>
    <oddFooter>&amp;R&amp;"Gotham Rounded Book,Normal"INFORME DE AVANCE TRIMESTRAL ENERO-JUNIO</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SSPDF</cp:lastModifiedBy>
  <cp:lastPrinted>2015-10-23T23:58:27Z</cp:lastPrinted>
  <dcterms:created xsi:type="dcterms:W3CDTF">2007-06-29T21:15:18Z</dcterms:created>
  <dcterms:modified xsi:type="dcterms:W3CDTF">2015-10-24T00:08:47Z</dcterms:modified>
  <cp:category/>
  <cp:version/>
  <cp:contentType/>
  <cp:contentStatus/>
</cp:coreProperties>
</file>